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ša Miškulin\Dropbox\ITIT\Klijenti\ZHMSDZ\podatci\FIN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F288" i="9"/>
  <c r="F287" i="9"/>
  <c r="F286" i="9"/>
  <c r="H285" i="9"/>
  <c r="G285" i="9"/>
  <c r="E285" i="9" s="1"/>
  <c r="F285" i="9"/>
  <c r="H284" i="9"/>
  <c r="G284" i="9"/>
  <c r="F284" i="9"/>
  <c r="H283" i="9"/>
  <c r="G283" i="9"/>
  <c r="F283" i="9"/>
  <c r="F282" i="9"/>
  <c r="H281" i="9"/>
  <c r="G281" i="9"/>
  <c r="F281" i="9"/>
  <c r="E281" i="9"/>
  <c r="B281" i="9" s="1"/>
  <c r="H280" i="9"/>
  <c r="E280" i="9" s="1"/>
  <c r="G280" i="9"/>
  <c r="F280" i="9"/>
  <c r="H279" i="9"/>
  <c r="G279" i="9"/>
  <c r="F279" i="9"/>
  <c r="F278" i="9"/>
  <c r="F277" i="9"/>
  <c r="F276" i="9"/>
  <c r="L274" i="9"/>
  <c r="F274" i="9" s="1"/>
  <c r="H274" i="9"/>
  <c r="I273" i="9"/>
  <c r="H273" i="9"/>
  <c r="F273" i="9"/>
  <c r="E272" i="9"/>
  <c r="M271" i="9"/>
  <c r="L271" i="9"/>
  <c r="F271" i="9" s="1"/>
  <c r="E271" i="9"/>
  <c r="B271" i="9" s="1"/>
  <c r="M270" i="9"/>
  <c r="L270" i="9"/>
  <c r="F270" i="9" s="1"/>
  <c r="B270" i="9" s="1"/>
  <c r="E270" i="9"/>
  <c r="M269" i="9"/>
  <c r="L269" i="9"/>
  <c r="F269" i="9" s="1"/>
  <c r="E269" i="9"/>
  <c r="M268" i="9"/>
  <c r="L268" i="9"/>
  <c r="F268" i="9"/>
  <c r="E268" i="9"/>
  <c r="M267" i="9"/>
  <c r="L267" i="9"/>
  <c r="F267" i="9" s="1"/>
  <c r="B267" i="9" s="1"/>
  <c r="E267" i="9"/>
  <c r="M266" i="9"/>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L254" i="9"/>
  <c r="F254" i="9" s="1"/>
  <c r="B254" i="9" s="1"/>
  <c r="E254" i="9"/>
  <c r="M253" i="9"/>
  <c r="L253" i="9"/>
  <c r="F253" i="9" s="1"/>
  <c r="E253" i="9"/>
  <c r="M252" i="9"/>
  <c r="L252" i="9"/>
  <c r="F252" i="9"/>
  <c r="B252" i="9" s="1"/>
  <c r="E252" i="9"/>
  <c r="M251" i="9"/>
  <c r="L251" i="9"/>
  <c r="F251" i="9" s="1"/>
  <c r="E251" i="9"/>
  <c r="B251" i="9" s="1"/>
  <c r="M250" i="9"/>
  <c r="L250" i="9"/>
  <c r="E250" i="9"/>
  <c r="M249" i="9"/>
  <c r="L249" i="9"/>
  <c r="F249" i="9" s="1"/>
  <c r="E249" i="9"/>
  <c r="B249" i="9" s="1"/>
  <c r="M248" i="9"/>
  <c r="L248" i="9"/>
  <c r="F248" i="9"/>
  <c r="B248" i="9" s="1"/>
  <c r="E248" i="9"/>
  <c r="M247" i="9"/>
  <c r="L247" i="9"/>
  <c r="F247" i="9" s="1"/>
  <c r="E247" i="9"/>
  <c r="M246" i="9"/>
  <c r="L246" i="9"/>
  <c r="F246" i="9" s="1"/>
  <c r="B246" i="9" s="1"/>
  <c r="E246" i="9"/>
  <c r="M245" i="9"/>
  <c r="L245" i="9"/>
  <c r="F245" i="9" s="1"/>
  <c r="E245" i="9"/>
  <c r="M244" i="9"/>
  <c r="L244" i="9"/>
  <c r="F244" i="9"/>
  <c r="E244" i="9"/>
  <c r="M243" i="9"/>
  <c r="L243" i="9"/>
  <c r="F243" i="9" s="1"/>
  <c r="E243" i="9"/>
  <c r="M242" i="9"/>
  <c r="L242" i="9"/>
  <c r="E242" i="9"/>
  <c r="M241" i="9"/>
  <c r="L241" i="9"/>
  <c r="F241" i="9" s="1"/>
  <c r="E241" i="9"/>
  <c r="B241" i="9" s="1"/>
  <c r="M240" i="9"/>
  <c r="L240" i="9"/>
  <c r="F240" i="9"/>
  <c r="E240" i="9"/>
  <c r="B240" i="9" s="1"/>
  <c r="M239" i="9"/>
  <c r="L239" i="9"/>
  <c r="F239" i="9" s="1"/>
  <c r="E239" i="9"/>
  <c r="M238" i="9"/>
  <c r="L238" i="9"/>
  <c r="E238" i="9"/>
  <c r="M237" i="9"/>
  <c r="L237" i="9"/>
  <c r="F237" i="9" s="1"/>
  <c r="E237" i="9"/>
  <c r="M236" i="9"/>
  <c r="L236" i="9"/>
  <c r="F236" i="9"/>
  <c r="E236" i="9"/>
  <c r="M235" i="9"/>
  <c r="L235" i="9"/>
  <c r="F235" i="9" s="1"/>
  <c r="E235" i="9"/>
  <c r="M234" i="9"/>
  <c r="L234" i="9"/>
  <c r="E234" i="9"/>
  <c r="M233" i="9"/>
  <c r="L233" i="9"/>
  <c r="F233" i="9" s="1"/>
  <c r="E233" i="9"/>
  <c r="B233" i="9" s="1"/>
  <c r="M232" i="9"/>
  <c r="L232" i="9"/>
  <c r="F232" i="9"/>
  <c r="E232" i="9"/>
  <c r="B232" i="9" s="1"/>
  <c r="M231" i="9"/>
  <c r="L231" i="9"/>
  <c r="F231" i="9" s="1"/>
  <c r="E231" i="9"/>
  <c r="M230" i="9"/>
  <c r="L230" i="9"/>
  <c r="E230" i="9"/>
  <c r="M229" i="9"/>
  <c r="L229" i="9"/>
  <c r="F229" i="9" s="1"/>
  <c r="E229" i="9"/>
  <c r="B229" i="9" s="1"/>
  <c r="M228" i="9"/>
  <c r="L228" i="9"/>
  <c r="F228" i="9"/>
  <c r="E228" i="9"/>
  <c r="B228" i="9" s="1"/>
  <c r="M227" i="9"/>
  <c r="L227" i="9"/>
  <c r="F227" i="9" s="1"/>
  <c r="E227" i="9"/>
  <c r="M226" i="9"/>
  <c r="L226" i="9"/>
  <c r="E226" i="9"/>
  <c r="H225" i="9"/>
  <c r="G225" i="9"/>
  <c r="F225" i="9"/>
  <c r="E225" i="9"/>
  <c r="B225" i="9" s="1"/>
  <c r="M224" i="9"/>
  <c r="L224" i="9"/>
  <c r="F224" i="9"/>
  <c r="E224" i="9"/>
  <c r="M223" i="9"/>
  <c r="L223" i="9"/>
  <c r="F223" i="9" s="1"/>
  <c r="E223" i="9"/>
  <c r="B223" i="9" s="1"/>
  <c r="M222" i="9"/>
  <c r="L222" i="9"/>
  <c r="E222" i="9"/>
  <c r="M221" i="9"/>
  <c r="L221" i="9"/>
  <c r="E221" i="9"/>
  <c r="M220" i="9"/>
  <c r="L220" i="9"/>
  <c r="E220" i="9"/>
  <c r="M219" i="9"/>
  <c r="L219" i="9"/>
  <c r="E219" i="9"/>
  <c r="M218" i="9"/>
  <c r="L218" i="9"/>
  <c r="F218" i="9" s="1"/>
  <c r="B218" i="9" s="1"/>
  <c r="E218" i="9"/>
  <c r="M217" i="9"/>
  <c r="L217" i="9"/>
  <c r="E217" i="9"/>
  <c r="M216" i="9"/>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B129" i="9" s="1"/>
  <c r="E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F79" i="9"/>
  <c r="E79" i="9"/>
  <c r="B79" i="9" s="1"/>
  <c r="H78" i="9"/>
  <c r="G78" i="9"/>
  <c r="F78" i="9"/>
  <c r="E78" i="9"/>
  <c r="B78" i="9"/>
  <c r="H77" i="9"/>
  <c r="G77" i="9"/>
  <c r="F77" i="9"/>
  <c r="E77" i="9"/>
  <c r="B77" i="9" s="1"/>
  <c r="H76" i="9"/>
  <c r="G76" i="9"/>
  <c r="E76" i="9" s="1"/>
  <c r="B76" i="9" s="1"/>
  <c r="F76" i="9"/>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H44" i="9"/>
  <c r="G44" i="9"/>
  <c r="F44" i="9"/>
  <c r="H43" i="9"/>
  <c r="G43" i="9"/>
  <c r="F43" i="9"/>
  <c r="H42" i="9"/>
  <c r="G42" i="9"/>
  <c r="F42" i="9"/>
  <c r="H41" i="9"/>
  <c r="G41" i="9"/>
  <c r="F41" i="9"/>
  <c r="H40" i="9"/>
  <c r="E40" i="9" s="1"/>
  <c r="B40" i="9" s="1"/>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E32" i="9" s="1"/>
  <c r="B32" i="9" s="1"/>
  <c r="F32" i="9"/>
  <c r="H31" i="9"/>
  <c r="E31" i="9" s="1"/>
  <c r="B31" i="9" s="1"/>
  <c r="G31" i="9"/>
  <c r="F31" i="9"/>
  <c r="H30" i="9"/>
  <c r="G30" i="9"/>
  <c r="F30" i="9"/>
  <c r="E30" i="9"/>
  <c r="B30" i="9" s="1"/>
  <c r="H29" i="9"/>
  <c r="G29" i="9"/>
  <c r="F29" i="9"/>
  <c r="H28" i="9"/>
  <c r="G28" i="9"/>
  <c r="E28" i="9" s="1"/>
  <c r="B28" i="9" s="1"/>
  <c r="F28" i="9"/>
  <c r="H27" i="9"/>
  <c r="E27" i="9" s="1"/>
  <c r="B27" i="9" s="1"/>
  <c r="G27" i="9"/>
  <c r="F27" i="9"/>
  <c r="H26" i="9"/>
  <c r="G26" i="9"/>
  <c r="E26" i="9" s="1"/>
  <c r="B26" i="9" s="1"/>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I3" i="9"/>
  <c r="H3" i="9"/>
  <c r="G3" i="9"/>
  <c r="D101" i="8"/>
  <c r="D95" i="8"/>
  <c r="D90" i="8"/>
  <c r="D85" i="8"/>
  <c r="D80" i="8"/>
  <c r="C1555" i="1" s="1"/>
  <c r="G1555" i="1" s="1"/>
  <c r="D75" i="8"/>
  <c r="D70" i="8"/>
  <c r="D65" i="8"/>
  <c r="D60" i="8"/>
  <c r="C1535" i="1" s="1"/>
  <c r="G1535" i="1" s="1"/>
  <c r="D55" i="8"/>
  <c r="D49" i="8" s="1"/>
  <c r="C1524" i="1" s="1"/>
  <c r="D50" i="8"/>
  <c r="D44" i="8"/>
  <c r="D36" i="8"/>
  <c r="D26" i="8"/>
  <c r="D24" i="8"/>
  <c r="C1499" i="1" s="1"/>
  <c r="G1499" i="1" s="1"/>
  <c r="D18" i="8"/>
  <c r="D8" i="8"/>
  <c r="D6" i="8" s="1"/>
  <c r="C1481" i="1" s="1"/>
  <c r="E44" i="7"/>
  <c r="D44" i="7"/>
  <c r="E39" i="7"/>
  <c r="D39" i="7"/>
  <c r="D38" i="7" s="1"/>
  <c r="H31" i="3" s="1"/>
  <c r="E38" i="7"/>
  <c r="E30" i="7"/>
  <c r="D30" i="7"/>
  <c r="E23" i="7"/>
  <c r="D23" i="7"/>
  <c r="D22" i="7" s="1"/>
  <c r="E22" i="7"/>
  <c r="E14" i="7"/>
  <c r="D14" i="7"/>
  <c r="E7" i="7"/>
  <c r="E6" i="7" s="1"/>
  <c r="D1437" i="1" s="1"/>
  <c r="D7" i="7"/>
  <c r="D6" i="7" s="1"/>
  <c r="E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E291" i="9" s="1"/>
  <c r="B291" i="9" s="1"/>
  <c r="F189" i="5"/>
  <c r="F188" i="5"/>
  <c r="F187" i="5"/>
  <c r="F186" i="5"/>
  <c r="F185" i="5"/>
  <c r="F184" i="5"/>
  <c r="F183" i="5"/>
  <c r="F182" i="5"/>
  <c r="F181" i="5"/>
  <c r="F180" i="5"/>
  <c r="E180" i="5"/>
  <c r="D180" i="5"/>
  <c r="D177" i="5" s="1"/>
  <c r="G289" i="9" s="1"/>
  <c r="F179" i="5"/>
  <c r="F178" i="5"/>
  <c r="E177" i="5"/>
  <c r="H289" i="9" s="1"/>
  <c r="E176" i="5"/>
  <c r="D1153" i="1" s="1"/>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E577" i="4"/>
  <c r="D577" i="4"/>
  <c r="F577" i="4" s="1"/>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E515" i="4" s="1"/>
  <c r="D522" i="4"/>
  <c r="F522" i="4" s="1"/>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E139" i="4" s="1"/>
  <c r="D135" i="1" s="1"/>
  <c r="D140" i="4"/>
  <c r="D139" i="4"/>
  <c r="F138" i="4"/>
  <c r="F137" i="4"/>
  <c r="F136" i="4"/>
  <c r="F135" i="4"/>
  <c r="E134" i="4"/>
  <c r="E133" i="4"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G1577" i="1" s="1"/>
  <c r="C1575" i="1"/>
  <c r="G1574"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4" i="1"/>
  <c r="C1534" i="1"/>
  <c r="H1534" i="1" s="1"/>
  <c r="C1533" i="1"/>
  <c r="H1532" i="1"/>
  <c r="G1532" i="1"/>
  <c r="C1532" i="1"/>
  <c r="H1531" i="1"/>
  <c r="G1531" i="1"/>
  <c r="C1531" i="1"/>
  <c r="G1530" i="1"/>
  <c r="C1530" i="1"/>
  <c r="H1530" i="1" s="1"/>
  <c r="C1529" i="1"/>
  <c r="H1528" i="1"/>
  <c r="G1528" i="1"/>
  <c r="C1528" i="1"/>
  <c r="H1527" i="1"/>
  <c r="G1527" i="1"/>
  <c r="C1527" i="1"/>
  <c r="G1526" i="1"/>
  <c r="C1526" i="1"/>
  <c r="H1526" i="1" s="1"/>
  <c r="C1525" i="1"/>
  <c r="H1523" i="1"/>
  <c r="G1523" i="1"/>
  <c r="C1523" i="1"/>
  <c r="G1522" i="1"/>
  <c r="C1522" i="1"/>
  <c r="H1522" i="1" s="1"/>
  <c r="C1521" i="1"/>
  <c r="H1520" i="1"/>
  <c r="G1520" i="1"/>
  <c r="C1520" i="1"/>
  <c r="H1516" i="1"/>
  <c r="G1516" i="1"/>
  <c r="C1516" i="1"/>
  <c r="H1515" i="1"/>
  <c r="G1515" i="1"/>
  <c r="C1515" i="1"/>
  <c r="G1514" i="1"/>
  <c r="C1514" i="1"/>
  <c r="H1514" i="1" s="1"/>
  <c r="C1513" i="1"/>
  <c r="H1512" i="1"/>
  <c r="G1512" i="1"/>
  <c r="C1512" i="1"/>
  <c r="H1511" i="1"/>
  <c r="G1511" i="1"/>
  <c r="C1511" i="1"/>
  <c r="C1510" i="1"/>
  <c r="H1510" i="1" s="1"/>
  <c r="C1509" i="1"/>
  <c r="C1508" i="1"/>
  <c r="H1508" i="1" s="1"/>
  <c r="H1507" i="1"/>
  <c r="G1507" i="1"/>
  <c r="C1507" i="1"/>
  <c r="G1506" i="1"/>
  <c r="C1506" i="1"/>
  <c r="H1506" i="1" s="1"/>
  <c r="C1505" i="1"/>
  <c r="H1504" i="1"/>
  <c r="G1504" i="1"/>
  <c r="C1504" i="1"/>
  <c r="C1503" i="1"/>
  <c r="H1503" i="1" s="1"/>
  <c r="C1502" i="1"/>
  <c r="H1502" i="1" s="1"/>
  <c r="C1501" i="1"/>
  <c r="C1500" i="1"/>
  <c r="H1500" i="1" s="1"/>
  <c r="G1498" i="1"/>
  <c r="C1498" i="1"/>
  <c r="H1498" i="1" s="1"/>
  <c r="C1497" i="1"/>
  <c r="H1496" i="1"/>
  <c r="G1496" i="1"/>
  <c r="C1496" i="1"/>
  <c r="H1495" i="1"/>
  <c r="G1495" i="1"/>
  <c r="C1495" i="1"/>
  <c r="G1494" i="1"/>
  <c r="C1494" i="1"/>
  <c r="H1494" i="1" s="1"/>
  <c r="C1493" i="1"/>
  <c r="H1492" i="1"/>
  <c r="G1492" i="1"/>
  <c r="C1492" i="1"/>
  <c r="H1491" i="1"/>
  <c r="C1491" i="1"/>
  <c r="G1491" i="1" s="1"/>
  <c r="C1490" i="1"/>
  <c r="H1490" i="1" s="1"/>
  <c r="C1489" i="1"/>
  <c r="H1488" i="1"/>
  <c r="G1488" i="1"/>
  <c r="C1488" i="1"/>
  <c r="H1487" i="1"/>
  <c r="G1487" i="1"/>
  <c r="C1487" i="1"/>
  <c r="C1486" i="1"/>
  <c r="H1486" i="1" s="1"/>
  <c r="C1485" i="1"/>
  <c r="H1484" i="1"/>
  <c r="G1484" i="1"/>
  <c r="C1484" i="1"/>
  <c r="C1483" i="1"/>
  <c r="H1483" i="1" s="1"/>
  <c r="G1482" i="1"/>
  <c r="C1482" i="1"/>
  <c r="H1482" i="1" s="1"/>
  <c r="C1480" i="1"/>
  <c r="H1480" i="1" s="1"/>
  <c r="J1479" i="1"/>
  <c r="D1479" i="1"/>
  <c r="C1479" i="1"/>
  <c r="H1479" i="1" s="1"/>
  <c r="H1478" i="1"/>
  <c r="G1478" i="1"/>
  <c r="D1478" i="1"/>
  <c r="C1478" i="1"/>
  <c r="J1478" i="1" s="1"/>
  <c r="J1477" i="1"/>
  <c r="D1477" i="1"/>
  <c r="C1477" i="1"/>
  <c r="H1476" i="1"/>
  <c r="G1476" i="1"/>
  <c r="I1476" i="1" s="1"/>
  <c r="D1476" i="1"/>
  <c r="C1476" i="1"/>
  <c r="J1476" i="1" s="1"/>
  <c r="C1475" i="1"/>
  <c r="J1474" i="1"/>
  <c r="D1474" i="1"/>
  <c r="C1474" i="1"/>
  <c r="H1474" i="1" s="1"/>
  <c r="H1473" i="1"/>
  <c r="G1473" i="1"/>
  <c r="D1473" i="1"/>
  <c r="C1473" i="1"/>
  <c r="J1473" i="1" s="1"/>
  <c r="J1472" i="1"/>
  <c r="D1472" i="1"/>
  <c r="C1472" i="1"/>
  <c r="H1471" i="1"/>
  <c r="G1471" i="1"/>
  <c r="I1471" i="1" s="1"/>
  <c r="D1471" i="1"/>
  <c r="C1471" i="1"/>
  <c r="J1471" i="1" s="1"/>
  <c r="H1470" i="1"/>
  <c r="G1470" i="1"/>
  <c r="D1470" i="1"/>
  <c r="C1470" i="1"/>
  <c r="C1469" i="1"/>
  <c r="J1468" i="1"/>
  <c r="D1468" i="1"/>
  <c r="C1468" i="1"/>
  <c r="H1468" i="1" s="1"/>
  <c r="H1467" i="1"/>
  <c r="G1467" i="1"/>
  <c r="D1467" i="1"/>
  <c r="C1467" i="1"/>
  <c r="J1467" i="1" s="1"/>
  <c r="J1466" i="1"/>
  <c r="D1466" i="1"/>
  <c r="C1466" i="1"/>
  <c r="H1465" i="1"/>
  <c r="G1465" i="1"/>
  <c r="I1465" i="1" s="1"/>
  <c r="D1465" i="1"/>
  <c r="C1465" i="1"/>
  <c r="J1465" i="1" s="1"/>
  <c r="D1464" i="1"/>
  <c r="J1464" i="1" s="1"/>
  <c r="C1464" i="1"/>
  <c r="H1463" i="1"/>
  <c r="G1463" i="1"/>
  <c r="I1463" i="1" s="1"/>
  <c r="D1463" i="1"/>
  <c r="C1463" i="1"/>
  <c r="J1463" i="1" s="1"/>
  <c r="D1462" i="1"/>
  <c r="J1462" i="1" s="1"/>
  <c r="C1462" i="1"/>
  <c r="H1462" i="1" s="1"/>
  <c r="D1461" i="1"/>
  <c r="C1461" i="1"/>
  <c r="G1460" i="1"/>
  <c r="D1460" i="1"/>
  <c r="C1460" i="1"/>
  <c r="J1460" i="1" s="1"/>
  <c r="D1459" i="1"/>
  <c r="J1459" i="1" s="1"/>
  <c r="C1459" i="1"/>
  <c r="H1458" i="1"/>
  <c r="G1458" i="1"/>
  <c r="I1458" i="1" s="1"/>
  <c r="D1458" i="1"/>
  <c r="C1458" i="1"/>
  <c r="J1458" i="1" s="1"/>
  <c r="D1457" i="1"/>
  <c r="J1457" i="1" s="1"/>
  <c r="C1457" i="1"/>
  <c r="H1456" i="1"/>
  <c r="G1456" i="1"/>
  <c r="D1456" i="1"/>
  <c r="C1456" i="1"/>
  <c r="J1456" i="1" s="1"/>
  <c r="J1455" i="1"/>
  <c r="D1455" i="1"/>
  <c r="C1455" i="1"/>
  <c r="H1455" i="1" s="1"/>
  <c r="D1454" i="1"/>
  <c r="D1453" i="1"/>
  <c r="H1452" i="1"/>
  <c r="G1452" i="1"/>
  <c r="D1452" i="1"/>
  <c r="C1452" i="1"/>
  <c r="J1452" i="1" s="1"/>
  <c r="J1451" i="1"/>
  <c r="D1451" i="1"/>
  <c r="C1451" i="1"/>
  <c r="H1450" i="1"/>
  <c r="G1450" i="1"/>
  <c r="D1450" i="1"/>
  <c r="C1450" i="1"/>
  <c r="J1450" i="1" s="1"/>
  <c r="J1449" i="1"/>
  <c r="D1449" i="1"/>
  <c r="C1449" i="1"/>
  <c r="H1448" i="1"/>
  <c r="G1448" i="1"/>
  <c r="I1448" i="1" s="1"/>
  <c r="D1448" i="1"/>
  <c r="C1448" i="1"/>
  <c r="J1448" i="1" s="1"/>
  <c r="D1447" i="1"/>
  <c r="J1447" i="1" s="1"/>
  <c r="C1447" i="1"/>
  <c r="H1447" i="1" s="1"/>
  <c r="H1446" i="1"/>
  <c r="G1446" i="1"/>
  <c r="D1446" i="1"/>
  <c r="C1446" i="1"/>
  <c r="J1446" i="1" s="1"/>
  <c r="D1445"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D1438" i="1"/>
  <c r="C1438" i="1"/>
  <c r="C1437" i="1"/>
  <c r="D1434" i="1"/>
  <c r="C1434" i="1"/>
  <c r="D1433" i="1"/>
  <c r="C1433" i="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G1286" i="1"/>
  <c r="D1286" i="1"/>
  <c r="C1286" i="1"/>
  <c r="H1286" i="1" s="1"/>
  <c r="D1285" i="1"/>
  <c r="G1285" i="1" s="1"/>
  <c r="C1285" i="1"/>
  <c r="D1284" i="1"/>
  <c r="C1284" i="1"/>
  <c r="H1284" i="1" s="1"/>
  <c r="D1283" i="1"/>
  <c r="C1283" i="1"/>
  <c r="H1283" i="1" s="1"/>
  <c r="G1282" i="1"/>
  <c r="D1282" i="1"/>
  <c r="C1282" i="1"/>
  <c r="H1282" i="1" s="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D1275" i="1"/>
  <c r="C1275" i="1"/>
  <c r="H1274" i="1"/>
  <c r="G1274" i="1"/>
  <c r="D1274" i="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C1266" i="1"/>
  <c r="H1266" i="1" s="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C1245" i="1"/>
  <c r="H1245" i="1" s="1"/>
  <c r="D1244" i="1"/>
  <c r="C1244" i="1"/>
  <c r="H1243" i="1"/>
  <c r="D1243" i="1"/>
  <c r="G1243" i="1" s="1"/>
  <c r="C1243" i="1"/>
  <c r="H1242" i="1"/>
  <c r="G1242" i="1"/>
  <c r="D1242" i="1"/>
  <c r="C1242" i="1"/>
  <c r="H1241" i="1"/>
  <c r="D1241" i="1"/>
  <c r="C1241" i="1"/>
  <c r="G1241" i="1" s="1"/>
  <c r="D1240" i="1"/>
  <c r="H1240" i="1" s="1"/>
  <c r="C1240" i="1"/>
  <c r="H1239" i="1"/>
  <c r="G1239" i="1"/>
  <c r="D1239" i="1"/>
  <c r="C1239" i="1"/>
  <c r="H1238" i="1"/>
  <c r="G1238" i="1"/>
  <c r="D1238" i="1"/>
  <c r="C1238" i="1"/>
  <c r="D1237" i="1"/>
  <c r="H1237" i="1" s="1"/>
  <c r="C1237" i="1"/>
  <c r="C1236" i="1"/>
  <c r="C1235" i="1"/>
  <c r="H1234" i="1"/>
  <c r="G1234" i="1"/>
  <c r="D1234" i="1"/>
  <c r="C1234" i="1"/>
  <c r="D1233" i="1"/>
  <c r="C1233" i="1"/>
  <c r="D1232" i="1"/>
  <c r="C1232" i="1"/>
  <c r="H1231" i="1"/>
  <c r="G1231" i="1"/>
  <c r="D1231" i="1"/>
  <c r="C1231" i="1"/>
  <c r="H1230" i="1"/>
  <c r="G1230" i="1"/>
  <c r="D1230" i="1"/>
  <c r="C1230" i="1"/>
  <c r="G1229" i="1"/>
  <c r="D1229" i="1"/>
  <c r="H1229" i="1" s="1"/>
  <c r="C1229" i="1"/>
  <c r="H1228" i="1"/>
  <c r="G1228" i="1"/>
  <c r="D1228" i="1"/>
  <c r="C1228" i="1"/>
  <c r="G1227" i="1"/>
  <c r="D1227" i="1"/>
  <c r="H1227" i="1" s="1"/>
  <c r="C1227" i="1"/>
  <c r="H1226" i="1"/>
  <c r="G1226" i="1"/>
  <c r="D1226" i="1"/>
  <c r="C1226" i="1"/>
  <c r="H1225" i="1"/>
  <c r="G1225" i="1"/>
  <c r="D1225" i="1"/>
  <c r="C1225" i="1"/>
  <c r="D1224" i="1"/>
  <c r="C1224" i="1"/>
  <c r="H1221" i="1"/>
  <c r="G1221" i="1"/>
  <c r="D1221" i="1"/>
  <c r="C1221" i="1"/>
  <c r="H1220" i="1"/>
  <c r="G1220" i="1"/>
  <c r="D1220" i="1"/>
  <c r="C1220" i="1"/>
  <c r="H1219" i="1"/>
  <c r="G1219" i="1"/>
  <c r="D1219" i="1"/>
  <c r="C1219" i="1"/>
  <c r="D1218" i="1"/>
  <c r="C1218"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H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H1156" i="1" s="1"/>
  <c r="C1156"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G1144" i="1"/>
  <c r="D1144" i="1"/>
  <c r="H1144" i="1" s="1"/>
  <c r="C1144" i="1"/>
  <c r="H1143" i="1"/>
  <c r="G1143" i="1"/>
  <c r="D1143" i="1"/>
  <c r="C1143" i="1"/>
  <c r="C1142" i="1"/>
  <c r="D1141" i="1"/>
  <c r="H1141" i="1" s="1"/>
  <c r="C1141" i="1"/>
  <c r="H1140" i="1"/>
  <c r="G1140" i="1"/>
  <c r="D1140" i="1"/>
  <c r="C1140" i="1"/>
  <c r="D1139" i="1"/>
  <c r="C1139" i="1"/>
  <c r="G1139" i="1" s="1"/>
  <c r="H1138" i="1"/>
  <c r="G1138" i="1"/>
  <c r="D1138" i="1"/>
  <c r="C1138" i="1"/>
  <c r="H1137" i="1"/>
  <c r="G1137" i="1"/>
  <c r="D1137" i="1"/>
  <c r="C1137" i="1"/>
  <c r="H1136" i="1"/>
  <c r="G1136" i="1"/>
  <c r="D1136" i="1"/>
  <c r="C1136" i="1"/>
  <c r="H1135" i="1"/>
  <c r="G1135" i="1"/>
  <c r="D1135" i="1"/>
  <c r="C1135" i="1"/>
  <c r="H1134" i="1"/>
  <c r="G1134" i="1"/>
  <c r="D1134" i="1"/>
  <c r="C1134" i="1"/>
  <c r="D1133" i="1"/>
  <c r="C1133" i="1"/>
  <c r="G1133" i="1" s="1"/>
  <c r="H1132" i="1"/>
  <c r="G1132" i="1"/>
  <c r="D1132" i="1"/>
  <c r="C1132" i="1"/>
  <c r="D1131" i="1"/>
  <c r="H1131" i="1" s="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D1063" i="1"/>
  <c r="C1063" i="1"/>
  <c r="G1063" i="1" s="1"/>
  <c r="D1062" i="1"/>
  <c r="G1062" i="1" s="1"/>
  <c r="C1062" i="1"/>
  <c r="D1061" i="1"/>
  <c r="H1061" i="1" s="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D1054" i="1"/>
  <c r="C1054" i="1"/>
  <c r="G1054" i="1" s="1"/>
  <c r="H1053" i="1"/>
  <c r="G1053" i="1"/>
  <c r="D1053" i="1"/>
  <c r="C1053" i="1"/>
  <c r="H1052" i="1"/>
  <c r="G1052" i="1"/>
  <c r="D1052" i="1"/>
  <c r="C1052" i="1"/>
  <c r="H1051" i="1"/>
  <c r="G1051" i="1"/>
  <c r="D1051" i="1"/>
  <c r="C1051" i="1"/>
  <c r="G1050" i="1"/>
  <c r="D1050" i="1"/>
  <c r="H1050" i="1" s="1"/>
  <c r="C1050" i="1"/>
  <c r="H1049" i="1"/>
  <c r="G1049" i="1"/>
  <c r="D1049" i="1"/>
  <c r="C1049" i="1"/>
  <c r="D1048" i="1"/>
  <c r="C1048" i="1"/>
  <c r="G1048" i="1" s="1"/>
  <c r="D1047" i="1"/>
  <c r="H1045" i="1"/>
  <c r="G1045" i="1"/>
  <c r="D1045" i="1"/>
  <c r="C1045" i="1"/>
  <c r="H1044" i="1"/>
  <c r="G1044" i="1"/>
  <c r="D1044" i="1"/>
  <c r="C1044" i="1"/>
  <c r="H1043" i="1"/>
  <c r="G1043" i="1"/>
  <c r="D1043" i="1"/>
  <c r="C1043"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G1035" i="1"/>
  <c r="D1035" i="1"/>
  <c r="H1035" i="1" s="1"/>
  <c r="C1035" i="1"/>
  <c r="G1034" i="1"/>
  <c r="D1034" i="1"/>
  <c r="H1034" i="1" s="1"/>
  <c r="C1034" i="1"/>
  <c r="D1033" i="1"/>
  <c r="C1033" i="1"/>
  <c r="H1033" i="1" s="1"/>
  <c r="H1032" i="1"/>
  <c r="G1032" i="1"/>
  <c r="D1032" i="1"/>
  <c r="C1032" i="1"/>
  <c r="H1031" i="1"/>
  <c r="G1031" i="1"/>
  <c r="D1031" i="1"/>
  <c r="C1031" i="1"/>
  <c r="D1030" i="1"/>
  <c r="H1029" i="1"/>
  <c r="G1029" i="1"/>
  <c r="D1029" i="1"/>
  <c r="C1029" i="1"/>
  <c r="D1028" i="1"/>
  <c r="C1028" i="1"/>
  <c r="H1027" i="1"/>
  <c r="G1027" i="1"/>
  <c r="D1027" i="1"/>
  <c r="C1027" i="1"/>
  <c r="H1026" i="1"/>
  <c r="G1026" i="1"/>
  <c r="D1026" i="1"/>
  <c r="C1026"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G1012" i="1" s="1"/>
  <c r="H1011" i="1"/>
  <c r="G1011" i="1"/>
  <c r="D1011" i="1"/>
  <c r="C1011" i="1"/>
  <c r="H1010" i="1"/>
  <c r="G1010" i="1"/>
  <c r="D1010" i="1"/>
  <c r="C1010" i="1"/>
  <c r="H1009" i="1"/>
  <c r="G1009" i="1"/>
  <c r="D1009" i="1"/>
  <c r="C1009" i="1"/>
  <c r="H1008" i="1"/>
  <c r="G1008" i="1"/>
  <c r="D1008" i="1"/>
  <c r="C1008" i="1"/>
  <c r="D1007" i="1"/>
  <c r="C1007" i="1"/>
  <c r="D1006" i="1"/>
  <c r="C1006" i="1"/>
  <c r="G1006" i="1" s="1"/>
  <c r="H1005" i="1"/>
  <c r="G1005" i="1"/>
  <c r="D1005" i="1"/>
  <c r="C1005" i="1"/>
  <c r="G1004" i="1"/>
  <c r="D1004" i="1"/>
  <c r="C1004" i="1"/>
  <c r="H1004" i="1" s="1"/>
  <c r="H1003" i="1"/>
  <c r="G1003" i="1"/>
  <c r="D1003" i="1"/>
  <c r="C1003" i="1"/>
  <c r="H1002" i="1"/>
  <c r="D1002" i="1"/>
  <c r="G1002" i="1" s="1"/>
  <c r="C1002" i="1"/>
  <c r="D1001" i="1"/>
  <c r="C1001" i="1"/>
  <c r="D1000" i="1"/>
  <c r="C1000" i="1"/>
  <c r="D999" i="1"/>
  <c r="C999" i="1"/>
  <c r="D998" i="1"/>
  <c r="H998" i="1" s="1"/>
  <c r="C998" i="1"/>
  <c r="D997" i="1"/>
  <c r="D996" i="1"/>
  <c r="C996" i="1"/>
  <c r="H996" i="1" s="1"/>
  <c r="H995" i="1"/>
  <c r="G995" i="1"/>
  <c r="D995" i="1"/>
  <c r="C995" i="1"/>
  <c r="H994" i="1"/>
  <c r="G994" i="1"/>
  <c r="D994" i="1"/>
  <c r="C994" i="1"/>
  <c r="D993" i="1"/>
  <c r="C993" i="1"/>
  <c r="H992" i="1"/>
  <c r="G992" i="1"/>
  <c r="D992" i="1"/>
  <c r="C992" i="1"/>
  <c r="C991" i="1"/>
  <c r="H989" i="1"/>
  <c r="D989" i="1"/>
  <c r="C989" i="1"/>
  <c r="G989" i="1" s="1"/>
  <c r="D988" i="1"/>
  <c r="C988" i="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7" i="1"/>
  <c r="G717" i="1"/>
  <c r="D717" i="1"/>
  <c r="C717" i="1"/>
  <c r="G716" i="1"/>
  <c r="D716" i="1"/>
  <c r="H716" i="1" s="1"/>
  <c r="C716" i="1"/>
  <c r="D715" i="1"/>
  <c r="C715" i="1"/>
  <c r="H715" i="1" s="1"/>
  <c r="H714" i="1"/>
  <c r="G714" i="1"/>
  <c r="D714" i="1"/>
  <c r="C714" i="1"/>
  <c r="G713" i="1"/>
  <c r="D713" i="1"/>
  <c r="H713" i="1" s="1"/>
  <c r="C713" i="1"/>
  <c r="H712" i="1"/>
  <c r="G712" i="1"/>
  <c r="D712" i="1"/>
  <c r="C712" i="1"/>
  <c r="D711" i="1"/>
  <c r="H711" i="1" s="1"/>
  <c r="C711" i="1"/>
  <c r="H710" i="1"/>
  <c r="G710" i="1"/>
  <c r="D710" i="1"/>
  <c r="C710" i="1"/>
  <c r="D709" i="1"/>
  <c r="C709" i="1"/>
  <c r="H708" i="1"/>
  <c r="G708" i="1"/>
  <c r="D708" i="1"/>
  <c r="C708" i="1"/>
  <c r="H707" i="1"/>
  <c r="G707" i="1"/>
  <c r="D707" i="1"/>
  <c r="C707" i="1"/>
  <c r="H706" i="1"/>
  <c r="G706" i="1"/>
  <c r="D706" i="1"/>
  <c r="C706" i="1"/>
  <c r="H705" i="1"/>
  <c r="D705" i="1"/>
  <c r="C705" i="1"/>
  <c r="G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G669" i="1" s="1"/>
  <c r="D668" i="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D645" i="1"/>
  <c r="C645" i="1"/>
  <c r="D644" i="1"/>
  <c r="C644" i="1"/>
  <c r="D643" i="1"/>
  <c r="C643" i="1"/>
  <c r="H643" i="1" s="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C412" i="1"/>
  <c r="D411" i="1"/>
  <c r="C411" i="1"/>
  <c r="D406" i="1"/>
  <c r="C406" i="1"/>
  <c r="H406" i="1" s="1"/>
  <c r="H405" i="1"/>
  <c r="G405" i="1"/>
  <c r="D405" i="1"/>
  <c r="C405"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D373" i="1"/>
  <c r="C373" i="1"/>
  <c r="G373" i="1" s="1"/>
  <c r="H372" i="1"/>
  <c r="G372" i="1"/>
  <c r="D372" i="1"/>
  <c r="C372" i="1"/>
  <c r="D371" i="1"/>
  <c r="H371" i="1" s="1"/>
  <c r="C371" i="1"/>
  <c r="H370" i="1"/>
  <c r="G370" i="1"/>
  <c r="D370" i="1"/>
  <c r="C370" i="1"/>
  <c r="H369" i="1"/>
  <c r="G369" i="1"/>
  <c r="D369" i="1"/>
  <c r="C369" i="1"/>
  <c r="D368" i="1"/>
  <c r="H368" i="1" s="1"/>
  <c r="C368" i="1"/>
  <c r="D367" i="1"/>
  <c r="H367" i="1" s="1"/>
  <c r="C367" i="1"/>
  <c r="D366" i="1"/>
  <c r="C366" i="1"/>
  <c r="G366" i="1" s="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C355" i="1"/>
  <c r="G354" i="1"/>
  <c r="D354" i="1"/>
  <c r="C354" i="1"/>
  <c r="H354" i="1" s="1"/>
  <c r="H353" i="1"/>
  <c r="G353" i="1"/>
  <c r="D353" i="1"/>
  <c r="C353" i="1"/>
  <c r="H352" i="1"/>
  <c r="G352" i="1"/>
  <c r="D352" i="1"/>
  <c r="C352" i="1"/>
  <c r="D351" i="1"/>
  <c r="C351" i="1"/>
  <c r="G351" i="1" s="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C322" i="1"/>
  <c r="G322" i="1" s="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D291" i="1"/>
  <c r="C291" i="1"/>
  <c r="D290" i="1"/>
  <c r="C290" i="1"/>
  <c r="H289" i="1"/>
  <c r="G289"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C272" i="1"/>
  <c r="G272" i="1" s="1"/>
  <c r="H271" i="1"/>
  <c r="G271" i="1"/>
  <c r="D271" i="1"/>
  <c r="C271" i="1"/>
  <c r="H270" i="1"/>
  <c r="G270" i="1"/>
  <c r="D270" i="1"/>
  <c r="C270"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C261" i="1"/>
  <c r="H261" i="1" s="1"/>
  <c r="D260" i="1"/>
  <c r="C260" i="1"/>
  <c r="G260" i="1" s="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9" i="1" s="1"/>
  <c r="D208" i="1"/>
  <c r="C208" i="1"/>
  <c r="H208" i="1" s="1"/>
  <c r="H207" i="1"/>
  <c r="D207" i="1"/>
  <c r="G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H190" i="1" s="1"/>
  <c r="C190" i="1"/>
  <c r="D189" i="1"/>
  <c r="C189" i="1"/>
  <c r="D188" i="1"/>
  <c r="C188" i="1"/>
  <c r="H188" i="1" s="1"/>
  <c r="H187" i="1"/>
  <c r="D187" i="1"/>
  <c r="G187" i="1" s="1"/>
  <c r="C187" i="1"/>
  <c r="G186" i="1"/>
  <c r="D186" i="1"/>
  <c r="C186" i="1"/>
  <c r="H186" i="1" s="1"/>
  <c r="D185" i="1"/>
  <c r="C185" i="1"/>
  <c r="G185" i="1" s="1"/>
  <c r="D184" i="1"/>
  <c r="C184" i="1"/>
  <c r="H183" i="1"/>
  <c r="G183" i="1"/>
  <c r="D183" i="1"/>
  <c r="C183" i="1"/>
  <c r="G182" i="1"/>
  <c r="D182" i="1"/>
  <c r="C182" i="1"/>
  <c r="H182" i="1" s="1"/>
  <c r="D181" i="1"/>
  <c r="C181" i="1"/>
  <c r="G181" i="1" s="1"/>
  <c r="H180" i="1"/>
  <c r="D180" i="1"/>
  <c r="G180" i="1" s="1"/>
  <c r="C180" i="1"/>
  <c r="G179" i="1"/>
  <c r="D179" i="1"/>
  <c r="H179" i="1" s="1"/>
  <c r="C179" i="1"/>
  <c r="G178" i="1"/>
  <c r="D178" i="1"/>
  <c r="C178" i="1"/>
  <c r="H178" i="1" s="1"/>
  <c r="D177" i="1"/>
  <c r="C177" i="1"/>
  <c r="D176" i="1"/>
  <c r="G176" i="1" s="1"/>
  <c r="C176" i="1"/>
  <c r="G175" i="1"/>
  <c r="D175" i="1"/>
  <c r="C175" i="1"/>
  <c r="H175" i="1" s="1"/>
  <c r="D174" i="1"/>
  <c r="C174" i="1"/>
  <c r="D173" i="1"/>
  <c r="C173" i="1"/>
  <c r="D172" i="1"/>
  <c r="C172" i="1"/>
  <c r="H171" i="1"/>
  <c r="G171" i="1"/>
  <c r="D171" i="1"/>
  <c r="C171" i="1"/>
  <c r="D170" i="1"/>
  <c r="H170" i="1" s="1"/>
  <c r="C170" i="1"/>
  <c r="G169" i="1"/>
  <c r="D169" i="1"/>
  <c r="C169" i="1"/>
  <c r="H169" i="1" s="1"/>
  <c r="D168" i="1"/>
  <c r="C168" i="1"/>
  <c r="D167" i="1"/>
  <c r="H167" i="1" s="1"/>
  <c r="C167" i="1"/>
  <c r="D166" i="1"/>
  <c r="C166" i="1"/>
  <c r="D165" i="1"/>
  <c r="C165" i="1"/>
  <c r="H164" i="1"/>
  <c r="G164" i="1"/>
  <c r="D164" i="1"/>
  <c r="C164" i="1"/>
  <c r="D163" i="1"/>
  <c r="H163" i="1" s="1"/>
  <c r="C163" i="1"/>
  <c r="D162" i="1"/>
  <c r="C162" i="1"/>
  <c r="G162" i="1" s="1"/>
  <c r="D161" i="1"/>
  <c r="G161" i="1" s="1"/>
  <c r="C161" i="1"/>
  <c r="D160" i="1"/>
  <c r="C160" i="1"/>
  <c r="D158" i="1"/>
  <c r="H158" i="1" s="1"/>
  <c r="C158" i="1"/>
  <c r="D157" i="1"/>
  <c r="H157" i="1" s="1"/>
  <c r="C157" i="1"/>
  <c r="H156" i="1"/>
  <c r="G156" i="1"/>
  <c r="D156" i="1"/>
  <c r="C156" i="1"/>
  <c r="D155" i="1"/>
  <c r="H155" i="1" s="1"/>
  <c r="C155" i="1"/>
  <c r="G154" i="1"/>
  <c r="D154" i="1"/>
  <c r="H154" i="1" s="1"/>
  <c r="C154" i="1"/>
  <c r="D153" i="1"/>
  <c r="C153" i="1"/>
  <c r="D152" i="1"/>
  <c r="C152" i="1"/>
  <c r="H152" i="1" s="1"/>
  <c r="H151" i="1"/>
  <c r="G151" i="1"/>
  <c r="D151" i="1"/>
  <c r="C151" i="1"/>
  <c r="D150" i="1"/>
  <c r="H150" i="1" s="1"/>
  <c r="C150" i="1"/>
  <c r="D149" i="1"/>
  <c r="C149" i="1"/>
  <c r="D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G134" i="1" s="1"/>
  <c r="C134" i="1"/>
  <c r="H133" i="1"/>
  <c r="G133" i="1"/>
  <c r="D133" i="1"/>
  <c r="C133" i="1"/>
  <c r="D132" i="1"/>
  <c r="C132" i="1"/>
  <c r="G132" i="1" s="1"/>
  <c r="H131" i="1"/>
  <c r="D131" i="1"/>
  <c r="G131" i="1" s="1"/>
  <c r="C131" i="1"/>
  <c r="D130" i="1"/>
  <c r="C130" i="1"/>
  <c r="D129" i="1"/>
  <c r="H128" i="1"/>
  <c r="G128" i="1"/>
  <c r="D128" i="1"/>
  <c r="C128" i="1"/>
  <c r="D127" i="1"/>
  <c r="H127" i="1" s="1"/>
  <c r="C127" i="1"/>
  <c r="H126" i="1"/>
  <c r="G126" i="1"/>
  <c r="D126" i="1"/>
  <c r="C126" i="1"/>
  <c r="D125" i="1"/>
  <c r="C125" i="1"/>
  <c r="D124" i="1"/>
  <c r="H124" i="1" s="1"/>
  <c r="C124" i="1"/>
  <c r="D123" i="1"/>
  <c r="C123" i="1"/>
  <c r="H122" i="1"/>
  <c r="G122" i="1"/>
  <c r="D122" i="1"/>
  <c r="C122" i="1"/>
  <c r="D121" i="1"/>
  <c r="C121" i="1"/>
  <c r="H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D81" i="1"/>
  <c r="G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69" i="1"/>
  <c r="G69" i="1"/>
  <c r="D69" i="1"/>
  <c r="C69" i="1"/>
  <c r="H68" i="1"/>
  <c r="G68" i="1"/>
  <c r="D68" i="1"/>
  <c r="C68" i="1"/>
  <c r="H67" i="1"/>
  <c r="G67" i="1"/>
  <c r="D67" i="1"/>
  <c r="C67" i="1"/>
  <c r="H66" i="1"/>
  <c r="G66" i="1"/>
  <c r="D66" i="1"/>
  <c r="C66" i="1"/>
  <c r="D65" i="1"/>
  <c r="C65" i="1"/>
  <c r="H65" i="1" s="1"/>
  <c r="D64" i="1"/>
  <c r="C64" i="1"/>
  <c r="H64" i="1" s="1"/>
  <c r="H63" i="1"/>
  <c r="G63" i="1"/>
  <c r="D63" i="1"/>
  <c r="C63" i="1"/>
  <c r="H62" i="1"/>
  <c r="G62" i="1"/>
  <c r="D62" i="1"/>
  <c r="C62" i="1"/>
  <c r="H61" i="1"/>
  <c r="G61" i="1"/>
  <c r="D61" i="1"/>
  <c r="C61" i="1"/>
  <c r="H60" i="1"/>
  <c r="G60" i="1"/>
  <c r="D60" i="1"/>
  <c r="C60" i="1"/>
  <c r="D59" i="1"/>
  <c r="C59" i="1"/>
  <c r="G59" i="1" s="1"/>
  <c r="G58" i="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58" i="5" l="1"/>
  <c r="D1235" i="1" s="1"/>
  <c r="H1235" i="1" s="1"/>
  <c r="G1578" i="1"/>
  <c r="H1577" i="1"/>
  <c r="G1500" i="1"/>
  <c r="G1510" i="1"/>
  <c r="G1508" i="1"/>
  <c r="G1503" i="1"/>
  <c r="H1499" i="1"/>
  <c r="G1502" i="1"/>
  <c r="G1490" i="1"/>
  <c r="G1486" i="1"/>
  <c r="G1483" i="1"/>
  <c r="E89" i="6"/>
  <c r="D1383" i="1" s="1"/>
  <c r="D89" i="6"/>
  <c r="H30" i="3"/>
  <c r="C1453" i="1"/>
  <c r="H1453" i="1" s="1"/>
  <c r="D5" i="7"/>
  <c r="C1436" i="1" s="1"/>
  <c r="C1454" i="1"/>
  <c r="H1454" i="1" s="1"/>
  <c r="H1460" i="1"/>
  <c r="I1460" i="1"/>
  <c r="C1041" i="1"/>
  <c r="H1041" i="1" s="1"/>
  <c r="G1041" i="1"/>
  <c r="H668" i="1"/>
  <c r="H649" i="1"/>
  <c r="G647" i="1"/>
  <c r="E22" i="9"/>
  <c r="B22" i="9" s="1"/>
  <c r="E274" i="9"/>
  <c r="D1236" i="1"/>
  <c r="G1236" i="1" s="1"/>
  <c r="G1237" i="1"/>
  <c r="G1235" i="1"/>
  <c r="H413" i="1"/>
  <c r="H1275" i="1"/>
  <c r="G1273" i="1"/>
  <c r="G1247" i="1"/>
  <c r="H1244" i="1"/>
  <c r="G1240" i="1"/>
  <c r="H1233" i="1"/>
  <c r="G1232" i="1"/>
  <c r="E279" i="9"/>
  <c r="B279" i="9" s="1"/>
  <c r="D1223" i="1"/>
  <c r="H1224" i="1"/>
  <c r="F246" i="5"/>
  <c r="G1218" i="1"/>
  <c r="G1217" i="1"/>
  <c r="E238" i="5"/>
  <c r="F239" i="5"/>
  <c r="G1166" i="1"/>
  <c r="G1165" i="1"/>
  <c r="G1160" i="1"/>
  <c r="G1157" i="1"/>
  <c r="G1156" i="1"/>
  <c r="H1155" i="1"/>
  <c r="G1154" i="1"/>
  <c r="G1142" i="1"/>
  <c r="F164" i="5"/>
  <c r="E288" i="9"/>
  <c r="B288" i="9" s="1"/>
  <c r="G1141" i="1"/>
  <c r="G1127" i="1"/>
  <c r="G1131" i="1"/>
  <c r="D1127" i="1"/>
  <c r="E146" i="5"/>
  <c r="D1124" i="1" s="1"/>
  <c r="E287" i="9"/>
  <c r="B287" i="9" s="1"/>
  <c r="H1056" i="1"/>
  <c r="H1062" i="1"/>
  <c r="G1061" i="1"/>
  <c r="H1042" i="1"/>
  <c r="H1028" i="1"/>
  <c r="H1025" i="1"/>
  <c r="F29" i="5"/>
  <c r="H1007" i="1"/>
  <c r="F19" i="5"/>
  <c r="H1001" i="1"/>
  <c r="H1000" i="1"/>
  <c r="H999" i="1"/>
  <c r="G998" i="1"/>
  <c r="E12" i="5"/>
  <c r="D990" i="1" s="1"/>
  <c r="H993" i="1"/>
  <c r="H991" i="1"/>
  <c r="H988" i="1"/>
  <c r="F416" i="4"/>
  <c r="E273" i="9"/>
  <c r="B273" i="9" s="1"/>
  <c r="D412" i="1"/>
  <c r="E643" i="4"/>
  <c r="D637" i="1" s="1"/>
  <c r="H411" i="1"/>
  <c r="E46" i="9"/>
  <c r="B46" i="9" s="1"/>
  <c r="H718" i="1"/>
  <c r="E43" i="9"/>
  <c r="B43" i="9" s="1"/>
  <c r="F219" i="9"/>
  <c r="B219" i="9" s="1"/>
  <c r="G711" i="1"/>
  <c r="F217" i="9"/>
  <c r="B217" i="9" s="1"/>
  <c r="H709" i="1"/>
  <c r="G687" i="1"/>
  <c r="G668" i="1"/>
  <c r="E29" i="9"/>
  <c r="B29" i="9" s="1"/>
  <c r="H644" i="1"/>
  <c r="H645" i="1"/>
  <c r="F652" i="4"/>
  <c r="H642" i="1"/>
  <c r="F418" i="4"/>
  <c r="H291" i="1"/>
  <c r="H290" i="1"/>
  <c r="G371" i="1"/>
  <c r="G368" i="1"/>
  <c r="G367" i="1"/>
  <c r="E363" i="4"/>
  <c r="D358" i="1" s="1"/>
  <c r="H364" i="1"/>
  <c r="G365" i="1"/>
  <c r="H355" i="1"/>
  <c r="F356" i="4"/>
  <c r="E311" i="4"/>
  <c r="D306" i="1" s="1"/>
  <c r="H307" i="1"/>
  <c r="G269" i="1"/>
  <c r="F210" i="4"/>
  <c r="H206" i="1"/>
  <c r="H191" i="1"/>
  <c r="G190" i="1"/>
  <c r="G184" i="1"/>
  <c r="H189" i="1"/>
  <c r="E45" i="9"/>
  <c r="B45" i="9" s="1"/>
  <c r="F221" i="9"/>
  <c r="E44" i="9"/>
  <c r="B44" i="9" s="1"/>
  <c r="F220" i="9"/>
  <c r="B220" i="9" s="1"/>
  <c r="E42" i="9"/>
  <c r="B42" i="9" s="1"/>
  <c r="E41" i="9"/>
  <c r="B41" i="9" s="1"/>
  <c r="H177" i="1"/>
  <c r="H176" i="1"/>
  <c r="G174" i="1"/>
  <c r="G173" i="1"/>
  <c r="F177" i="4"/>
  <c r="H172" i="1"/>
  <c r="G170" i="1"/>
  <c r="G168" i="1"/>
  <c r="G167" i="1"/>
  <c r="G165" i="1"/>
  <c r="H166" i="1"/>
  <c r="E163" i="4"/>
  <c r="D159" i="1" s="1"/>
  <c r="G163" i="1"/>
  <c r="H161" i="1"/>
  <c r="H160" i="1"/>
  <c r="G158" i="1"/>
  <c r="G157" i="1"/>
  <c r="F159" i="4"/>
  <c r="G155" i="1"/>
  <c r="H153" i="1"/>
  <c r="H149" i="1"/>
  <c r="G150" i="1"/>
  <c r="F139" i="4"/>
  <c r="G146" i="1"/>
  <c r="H134" i="1"/>
  <c r="G130" i="1"/>
  <c r="G127" i="1"/>
  <c r="G124" i="1"/>
  <c r="F128" i="4"/>
  <c r="H125" i="1"/>
  <c r="H123" i="1"/>
  <c r="E124" i="4"/>
  <c r="D120" i="1" s="1"/>
  <c r="H120" i="1" s="1"/>
  <c r="E106" i="4"/>
  <c r="D102" i="1" s="1"/>
  <c r="F112" i="4"/>
  <c r="H83" i="1"/>
  <c r="F83" i="4"/>
  <c r="G79" i="1"/>
  <c r="H81" i="1"/>
  <c r="G70" i="1"/>
  <c r="E283" i="9"/>
  <c r="B283" i="9" s="1"/>
  <c r="G1275" i="1"/>
  <c r="G1245" i="1"/>
  <c r="G1244" i="1"/>
  <c r="G1233" i="1"/>
  <c r="H1232" i="1"/>
  <c r="C1223" i="1"/>
  <c r="G1224" i="1"/>
  <c r="H1218" i="1"/>
  <c r="H1217" i="1"/>
  <c r="D238" i="5"/>
  <c r="C1216" i="1"/>
  <c r="H1166" i="1"/>
  <c r="H1157" i="1"/>
  <c r="H1160" i="1"/>
  <c r="H1154" i="1"/>
  <c r="G1155" i="1"/>
  <c r="H1142" i="1"/>
  <c r="H1139" i="1"/>
  <c r="H1127" i="1"/>
  <c r="H1133" i="1"/>
  <c r="D146" i="5"/>
  <c r="F149" i="5"/>
  <c r="G1064" i="1"/>
  <c r="H1063" i="1"/>
  <c r="H1054" i="1"/>
  <c r="H1048" i="1"/>
  <c r="G1042" i="1"/>
  <c r="C1030" i="1"/>
  <c r="H1030" i="1" s="1"/>
  <c r="G1033" i="1"/>
  <c r="G1030" i="1"/>
  <c r="G1028" i="1"/>
  <c r="H1023" i="1"/>
  <c r="G1023" i="1"/>
  <c r="G1025" i="1"/>
  <c r="F45" i="5"/>
  <c r="H1012" i="1"/>
  <c r="G1007" i="1"/>
  <c r="H1006" i="1"/>
  <c r="C997" i="1"/>
  <c r="H997" i="1" s="1"/>
  <c r="G1001" i="1"/>
  <c r="D12" i="5"/>
  <c r="D7" i="5" s="1"/>
  <c r="G1000" i="1"/>
  <c r="G999" i="1"/>
  <c r="G991" i="1"/>
  <c r="G996" i="1"/>
  <c r="F13" i="5"/>
  <c r="G993" i="1"/>
  <c r="G988" i="1"/>
  <c r="G986" i="1"/>
  <c r="G718" i="1"/>
  <c r="G715" i="1"/>
  <c r="G709" i="1"/>
  <c r="B274" i="9"/>
  <c r="G649" i="1"/>
  <c r="G644" i="1"/>
  <c r="G643" i="1"/>
  <c r="G642" i="1"/>
  <c r="G645" i="1"/>
  <c r="G406" i="1"/>
  <c r="G404" i="1"/>
  <c r="G411" i="1"/>
  <c r="D644" i="4"/>
  <c r="H366" i="1"/>
  <c r="G364" i="1"/>
  <c r="H351" i="1"/>
  <c r="G355" i="1"/>
  <c r="G307" i="1"/>
  <c r="G308" i="1"/>
  <c r="H70" i="1"/>
  <c r="G71" i="1"/>
  <c r="G291" i="1"/>
  <c r="G290" i="1"/>
  <c r="G413" i="1"/>
  <c r="F644" i="4"/>
  <c r="C638" i="1"/>
  <c r="F417" i="4"/>
  <c r="D643" i="4"/>
  <c r="H269" i="1"/>
  <c r="H272" i="1"/>
  <c r="H260" i="1"/>
  <c r="G208" i="1"/>
  <c r="G206" i="1"/>
  <c r="G191" i="1"/>
  <c r="G189" i="1"/>
  <c r="G188" i="1"/>
  <c r="H184" i="1"/>
  <c r="H185" i="1"/>
  <c r="H181" i="1"/>
  <c r="G177" i="1"/>
  <c r="H173" i="1"/>
  <c r="H174" i="1"/>
  <c r="D163" i="4"/>
  <c r="G172" i="1"/>
  <c r="H168" i="1"/>
  <c r="H165" i="1"/>
  <c r="G166" i="1"/>
  <c r="G160" i="1"/>
  <c r="H162" i="1"/>
  <c r="D152" i="4"/>
  <c r="G149" i="1"/>
  <c r="G153" i="1"/>
  <c r="G152" i="1"/>
  <c r="F153" i="4"/>
  <c r="C135" i="1"/>
  <c r="H130" i="1"/>
  <c r="H132" i="1"/>
  <c r="G125" i="1"/>
  <c r="G123" i="1"/>
  <c r="G121" i="1"/>
  <c r="F125" i="4"/>
  <c r="G113" i="1"/>
  <c r="F216" i="9"/>
  <c r="B216" i="9" s="1"/>
  <c r="G83" i="1"/>
  <c r="G65" i="1"/>
  <c r="G64" i="1"/>
  <c r="F214" i="9"/>
  <c r="B214" i="9" s="1"/>
  <c r="E284" i="9"/>
  <c r="B284" i="9" s="1"/>
  <c r="H59"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G1428" i="1"/>
  <c r="H1428" i="1"/>
  <c r="G1431" i="1"/>
  <c r="H1431" i="1"/>
  <c r="H1489" i="1"/>
  <c r="G1489" i="1"/>
  <c r="H1513" i="1"/>
  <c r="G1513" i="1"/>
  <c r="D299" i="4"/>
  <c r="F300" i="4"/>
  <c r="I29" i="3"/>
  <c r="D1436" i="1"/>
  <c r="H1524" i="1"/>
  <c r="G1524" i="1"/>
  <c r="G1284" i="1"/>
  <c r="H1437" i="1"/>
  <c r="G1437" i="1"/>
  <c r="H1445" i="1"/>
  <c r="G1445" i="1"/>
  <c r="J1445" i="1"/>
  <c r="H1493" i="1"/>
  <c r="G1493" i="1"/>
  <c r="H1501" i="1"/>
  <c r="G1501" i="1"/>
  <c r="G1283" i="1"/>
  <c r="H1285"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G1424" i="1"/>
  <c r="H1424" i="1"/>
  <c r="G1427" i="1"/>
  <c r="H1427" i="1"/>
  <c r="H1432" i="1"/>
  <c r="G1432" i="1"/>
  <c r="H1434" i="1"/>
  <c r="G1434" i="1"/>
  <c r="H1438" i="1"/>
  <c r="G1438" i="1"/>
  <c r="H1441" i="1"/>
  <c r="G1441" i="1"/>
  <c r="J1441" i="1"/>
  <c r="I1450" i="1"/>
  <c r="H1457" i="1"/>
  <c r="H1545" i="1"/>
  <c r="G1545" i="1"/>
  <c r="H1569" i="1"/>
  <c r="G1569" i="1"/>
  <c r="H1575" i="1"/>
  <c r="G1575" i="1"/>
  <c r="H1525" i="1"/>
  <c r="G1525" i="1"/>
  <c r="H1549" i="1"/>
  <c r="G1549" i="1"/>
  <c r="H1557" i="1"/>
  <c r="G1557" i="1"/>
  <c r="G1573" i="1"/>
  <c r="H1573" i="1"/>
  <c r="I22" i="3"/>
  <c r="D311" i="4"/>
  <c r="F336" i="4"/>
  <c r="F574" i="4"/>
  <c r="D567" i="4"/>
  <c r="F61" i="6"/>
  <c r="D35" i="6"/>
  <c r="C1576" i="1"/>
  <c r="I36" i="3"/>
  <c r="H1433" i="1"/>
  <c r="G1433" i="1"/>
  <c r="I1442" i="1"/>
  <c r="I1446" i="1"/>
  <c r="H1451" i="1"/>
  <c r="I1456" i="1"/>
  <c r="H1461" i="1"/>
  <c r="H1466" i="1"/>
  <c r="H1472" i="1"/>
  <c r="H1477" i="1"/>
  <c r="H1481" i="1"/>
  <c r="G1481" i="1"/>
  <c r="H1497" i="1"/>
  <c r="G1497" i="1"/>
  <c r="H1505" i="1"/>
  <c r="G1505" i="1"/>
  <c r="H1529" i="1"/>
  <c r="G1529" i="1"/>
  <c r="H1537" i="1"/>
  <c r="G1537" i="1"/>
  <c r="H1553" i="1"/>
  <c r="G1553" i="1"/>
  <c r="H1561" i="1"/>
  <c r="G1561" i="1"/>
  <c r="F17" i="4"/>
  <c r="D7" i="4"/>
  <c r="F134" i="4"/>
  <c r="D133" i="4"/>
  <c r="E224" i="4"/>
  <c r="D220" i="1" s="1"/>
  <c r="E252" i="4"/>
  <c r="D248" i="1" s="1"/>
  <c r="D351" i="4"/>
  <c r="F352" i="4"/>
  <c r="E529" i="4"/>
  <c r="F8" i="5"/>
  <c r="D206" i="5"/>
  <c r="E5" i="6"/>
  <c r="E35" i="6"/>
  <c r="D43" i="8"/>
  <c r="C1519" i="1"/>
  <c r="H1436" i="1"/>
  <c r="G1436" i="1"/>
  <c r="H1439" i="1"/>
  <c r="G1439" i="1"/>
  <c r="I1439" i="1" s="1"/>
  <c r="J1439" i="1"/>
  <c r="H1443" i="1"/>
  <c r="G1443" i="1"/>
  <c r="J1443" i="1"/>
  <c r="H1449" i="1"/>
  <c r="I1452" i="1"/>
  <c r="H1459" i="1"/>
  <c r="H1464" i="1"/>
  <c r="I1467" i="1"/>
  <c r="I1473" i="1"/>
  <c r="I1478" i="1"/>
  <c r="H1485" i="1"/>
  <c r="G1485" i="1"/>
  <c r="H1509" i="1"/>
  <c r="G1509" i="1"/>
  <c r="H1521" i="1"/>
  <c r="G1521" i="1"/>
  <c r="H1533" i="1"/>
  <c r="G1533" i="1"/>
  <c r="H1541" i="1"/>
  <c r="G1541" i="1"/>
  <c r="H1565" i="1"/>
  <c r="G1565" i="1"/>
  <c r="D363" i="4"/>
  <c r="F388" i="4"/>
  <c r="F594" i="4"/>
  <c r="D593" i="4"/>
  <c r="G142" i="9"/>
  <c r="E142" i="9" s="1"/>
  <c r="B142" i="9" s="1"/>
  <c r="F603" i="4"/>
  <c r="H286" i="9"/>
  <c r="E87" i="5"/>
  <c r="D1065" i="1" s="1"/>
  <c r="D245" i="5"/>
  <c r="D237" i="5" s="1"/>
  <c r="D114" i="6"/>
  <c r="F115" i="6"/>
  <c r="I31" i="3"/>
  <c r="D1469" i="1"/>
  <c r="I32" i="3"/>
  <c r="D1475" i="1"/>
  <c r="G1447" i="1"/>
  <c r="I1447" i="1" s="1"/>
  <c r="G1449" i="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50" i="4"/>
  <c r="D82" i="4"/>
  <c r="D196" i="4"/>
  <c r="D224" i="4"/>
  <c r="D252" i="4"/>
  <c r="D263" i="4"/>
  <c r="D421" i="4"/>
  <c r="D529" i="4"/>
  <c r="F581" i="4"/>
  <c r="E593" i="4"/>
  <c r="D587" i="1" s="1"/>
  <c r="D69" i="5"/>
  <c r="D118" i="5"/>
  <c r="F135" i="5"/>
  <c r="D42" i="8"/>
  <c r="G1480" i="1"/>
  <c r="E459" i="4"/>
  <c r="E289" i="9"/>
  <c r="B289" i="9" s="1"/>
  <c r="H24" i="3"/>
  <c r="H20" i="9"/>
  <c r="D176" i="5"/>
  <c r="F177" i="5"/>
  <c r="G297" i="9"/>
  <c r="E297" i="9" s="1"/>
  <c r="H29" i="3"/>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89" i="9"/>
  <c r="E189" i="9" s="1"/>
  <c r="B189" i="9" s="1"/>
  <c r="G187" i="9"/>
  <c r="E187" i="9" s="1"/>
  <c r="B187" i="9" s="1"/>
  <c r="G185" i="9"/>
  <c r="E185" i="9" s="1"/>
  <c r="B185" i="9" s="1"/>
  <c r="G183" i="9"/>
  <c r="E183" i="9" s="1"/>
  <c r="B183" i="9" s="1"/>
  <c r="G180" i="9"/>
  <c r="E180" i="9" s="1"/>
  <c r="B180" i="9" s="1"/>
  <c r="G191" i="9"/>
  <c r="E191"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190" i="9"/>
  <c r="E190" i="9" s="1"/>
  <c r="B190" i="9" s="1"/>
  <c r="G188" i="9"/>
  <c r="E188" i="9" s="1"/>
  <c r="B188" i="9" s="1"/>
  <c r="G186" i="9"/>
  <c r="E186" i="9" s="1"/>
  <c r="B186" i="9" s="1"/>
  <c r="G184" i="9"/>
  <c r="E184" i="9" s="1"/>
  <c r="B184" i="9" s="1"/>
  <c r="G182" i="9"/>
  <c r="E182" i="9" s="1"/>
  <c r="B182" i="9" s="1"/>
  <c r="G178" i="9"/>
  <c r="E178" i="9" s="1"/>
  <c r="B178" i="9" s="1"/>
  <c r="G165" i="9"/>
  <c r="E165" i="9" s="1"/>
  <c r="B165" i="9" s="1"/>
  <c r="H164" i="9"/>
  <c r="G179" i="9"/>
  <c r="E179" i="9" s="1"/>
  <c r="B179" i="9" s="1"/>
  <c r="G164" i="9"/>
  <c r="E164" i="9" s="1"/>
  <c r="B164" i="9" s="1"/>
  <c r="G163" i="9"/>
  <c r="E163" i="9" s="1"/>
  <c r="B163" i="9" s="1"/>
  <c r="G162" i="9"/>
  <c r="E162" i="9" s="1"/>
  <c r="B162" i="9" s="1"/>
  <c r="G161" i="9"/>
  <c r="E161" i="9" s="1"/>
  <c r="B161" i="9" s="1"/>
  <c r="G160" i="9"/>
  <c r="E160" i="9" s="1"/>
  <c r="B160" i="9" s="1"/>
  <c r="I10" i="9"/>
  <c r="E286" i="9"/>
  <c r="B286" i="9" s="1"/>
  <c r="B285" i="9"/>
  <c r="B213" i="9"/>
  <c r="B221" i="9"/>
  <c r="F226" i="9"/>
  <c r="B226" i="9" s="1"/>
  <c r="B231" i="9"/>
  <c r="F234" i="9"/>
  <c r="B234" i="9" s="1"/>
  <c r="B239" i="9"/>
  <c r="F242" i="9"/>
  <c r="B242" i="9" s="1"/>
  <c r="B247" i="9"/>
  <c r="F250" i="9"/>
  <c r="B250" i="9" s="1"/>
  <c r="B255" i="9"/>
  <c r="B263" i="9"/>
  <c r="F266" i="9"/>
  <c r="B266" i="9" s="1"/>
  <c r="B280" i="9"/>
  <c r="F222" i="9"/>
  <c r="B222" i="9" s="1"/>
  <c r="B236" i="9"/>
  <c r="B237" i="9"/>
  <c r="B244" i="9"/>
  <c r="B245" i="9"/>
  <c r="B253" i="9"/>
  <c r="B261" i="9"/>
  <c r="B268" i="9"/>
  <c r="B269" i="9"/>
  <c r="F275" i="9"/>
  <c r="B224" i="9"/>
  <c r="B227" i="9"/>
  <c r="F230" i="9"/>
  <c r="B230" i="9" s="1"/>
  <c r="B235" i="9"/>
  <c r="F238" i="9"/>
  <c r="B238" i="9" s="1"/>
  <c r="B243" i="9"/>
  <c r="F89" i="6" l="1"/>
  <c r="C1383" i="1"/>
  <c r="H1236" i="1"/>
  <c r="E237" i="5"/>
  <c r="D1215" i="1"/>
  <c r="E7" i="5"/>
  <c r="G412" i="1"/>
  <c r="H412" i="1"/>
  <c r="E350" i="4"/>
  <c r="D345" i="1" s="1"/>
  <c r="E298" i="4"/>
  <c r="G120" i="1"/>
  <c r="E6" i="4"/>
  <c r="I16" i="3" s="1"/>
  <c r="F124" i="4"/>
  <c r="F106" i="4"/>
  <c r="H102" i="1"/>
  <c r="G102" i="1"/>
  <c r="H1223" i="1"/>
  <c r="G1223" i="1"/>
  <c r="H1216" i="1"/>
  <c r="G1216" i="1"/>
  <c r="F238" i="5"/>
  <c r="C1215" i="1"/>
  <c r="F146" i="5"/>
  <c r="C1124" i="1"/>
  <c r="F12" i="5"/>
  <c r="C990" i="1"/>
  <c r="G997" i="1"/>
  <c r="B191" i="9"/>
  <c r="F643" i="4"/>
  <c r="C637" i="1"/>
  <c r="G638" i="1"/>
  <c r="H638" i="1"/>
  <c r="F163" i="4"/>
  <c r="C159" i="1"/>
  <c r="F152" i="4"/>
  <c r="C148" i="1"/>
  <c r="G20" i="9"/>
  <c r="E20" i="9" s="1"/>
  <c r="E19" i="9" s="1"/>
  <c r="G135" i="1"/>
  <c r="H135" i="1"/>
  <c r="H22" i="3"/>
  <c r="F176" i="5"/>
  <c r="D175" i="5"/>
  <c r="C1153" i="1"/>
  <c r="F263" i="4"/>
  <c r="C259" i="1"/>
  <c r="F82" i="4"/>
  <c r="C78" i="1"/>
  <c r="G1475" i="1"/>
  <c r="H1475" i="1"/>
  <c r="G1065" i="1"/>
  <c r="H1065" i="1"/>
  <c r="F593" i="4"/>
  <c r="C587" i="1"/>
  <c r="E141" i="6"/>
  <c r="I24" i="3"/>
  <c r="D1299" i="1"/>
  <c r="F7" i="4"/>
  <c r="D6" i="4"/>
  <c r="C3" i="1"/>
  <c r="H25" i="3"/>
  <c r="F35" i="6"/>
  <c r="C1329" i="1"/>
  <c r="E151" i="4"/>
  <c r="K1432" i="9"/>
  <c r="G295" i="9"/>
  <c r="E295" i="9" s="1"/>
  <c r="B295" i="9" s="1"/>
  <c r="I34" i="3"/>
  <c r="C1517" i="1"/>
  <c r="F118" i="5"/>
  <c r="C1096" i="1"/>
  <c r="F252" i="4"/>
  <c r="C248" i="1"/>
  <c r="F50" i="4"/>
  <c r="C46" i="1"/>
  <c r="H27" i="3"/>
  <c r="F114" i="6"/>
  <c r="C1408" i="1"/>
  <c r="G1519" i="1"/>
  <c r="H1519" i="1"/>
  <c r="G292" i="9"/>
  <c r="E292" i="9" s="1"/>
  <c r="B292" i="9" s="1"/>
  <c r="F206" i="5"/>
  <c r="C1183" i="1"/>
  <c r="E528" i="4"/>
  <c r="D523" i="1"/>
  <c r="F311" i="4"/>
  <c r="C306" i="1"/>
  <c r="B297" i="9"/>
  <c r="E296" i="9"/>
  <c r="I10" i="3" s="1"/>
  <c r="G294" i="9"/>
  <c r="E294" i="9" s="1"/>
  <c r="D68" i="5"/>
  <c r="D6" i="5" s="1"/>
  <c r="F69" i="5"/>
  <c r="C1047" i="1"/>
  <c r="D528" i="4"/>
  <c r="F529" i="4"/>
  <c r="C523" i="1"/>
  <c r="F224" i="4"/>
  <c r="C220" i="1"/>
  <c r="I1449" i="1"/>
  <c r="G1469" i="1"/>
  <c r="H1469" i="1"/>
  <c r="D141" i="6"/>
  <c r="I1443" i="1"/>
  <c r="C1518" i="1"/>
  <c r="I35" i="3"/>
  <c r="E68" i="5"/>
  <c r="F133" i="4"/>
  <c r="C129" i="1"/>
  <c r="F567" i="4"/>
  <c r="C561" i="1"/>
  <c r="I1441" i="1"/>
  <c r="F299" i="4"/>
  <c r="D298" i="4"/>
  <c r="C294" i="1"/>
  <c r="E420" i="4"/>
  <c r="D453" i="1"/>
  <c r="H23" i="3"/>
  <c r="C1214" i="1"/>
  <c r="F421" i="4"/>
  <c r="D420" i="4"/>
  <c r="C415" i="1"/>
  <c r="D151" i="4"/>
  <c r="F196" i="4"/>
  <c r="C192" i="1"/>
  <c r="F245" i="5"/>
  <c r="C1222" i="1"/>
  <c r="F363" i="4"/>
  <c r="C358" i="1"/>
  <c r="D1329" i="1"/>
  <c r="I25" i="3"/>
  <c r="H20" i="3"/>
  <c r="C985" i="1"/>
  <c r="F351" i="4"/>
  <c r="D350" i="4"/>
  <c r="C346" i="1"/>
  <c r="G1576" i="1"/>
  <c r="H1576" i="1"/>
  <c r="H1383" i="1" l="1"/>
  <c r="G1383" i="1"/>
  <c r="I23" i="3"/>
  <c r="D1214" i="1"/>
  <c r="G1214" i="1" s="1"/>
  <c r="E175" i="5"/>
  <c r="D1152" i="1" s="1"/>
  <c r="F237" i="5"/>
  <c r="E6" i="5"/>
  <c r="G282" i="9" s="1"/>
  <c r="E282" i="9" s="1"/>
  <c r="B282" i="9" s="1"/>
  <c r="F7" i="5"/>
  <c r="I20" i="3"/>
  <c r="D985" i="1"/>
  <c r="H985" i="1" s="1"/>
  <c r="D293" i="1"/>
  <c r="E407" i="4"/>
  <c r="D402" i="1" s="1"/>
  <c r="E408" i="4"/>
  <c r="D403" i="1" s="1"/>
  <c r="D2" i="1"/>
  <c r="E412" i="4"/>
  <c r="E639" i="4" s="1"/>
  <c r="H1215" i="1"/>
  <c r="G1215" i="1"/>
  <c r="H1124" i="1"/>
  <c r="G1124" i="1"/>
  <c r="H990" i="1"/>
  <c r="G990" i="1"/>
  <c r="B20" i="9"/>
  <c r="H637" i="1"/>
  <c r="G637" i="1"/>
  <c r="H159" i="1"/>
  <c r="G159" i="1"/>
  <c r="H148" i="1"/>
  <c r="G148" i="1"/>
  <c r="G276" i="9"/>
  <c r="C984" i="1"/>
  <c r="H17" i="3"/>
  <c r="D289" i="4"/>
  <c r="D290" i="4" s="1"/>
  <c r="F151" i="4"/>
  <c r="C147" i="1"/>
  <c r="G415" i="1"/>
  <c r="H415" i="1"/>
  <c r="G294" i="1"/>
  <c r="H294" i="1"/>
  <c r="G561" i="1"/>
  <c r="H561" i="1"/>
  <c r="I21" i="3"/>
  <c r="D1046" i="1"/>
  <c r="H28" i="3"/>
  <c r="F141" i="6"/>
  <c r="C1435" i="1"/>
  <c r="G299" i="9"/>
  <c r="E299" i="9" s="1"/>
  <c r="G220" i="1"/>
  <c r="H220" i="1"/>
  <c r="D636" i="4"/>
  <c r="F528" i="4"/>
  <c r="C522" i="1"/>
  <c r="E293" i="9"/>
  <c r="B294" i="9"/>
  <c r="H1408" i="1"/>
  <c r="G1408" i="1"/>
  <c r="H1329" i="1"/>
  <c r="G1329" i="1"/>
  <c r="F6" i="4"/>
  <c r="H16" i="3"/>
  <c r="D412" i="4"/>
  <c r="C2" i="1"/>
  <c r="I28" i="3"/>
  <c r="D1435" i="1"/>
  <c r="C1152" i="1"/>
  <c r="F420" i="4"/>
  <c r="D635" i="4"/>
  <c r="C414" i="1"/>
  <c r="G453" i="1"/>
  <c r="H453" i="1"/>
  <c r="G1047" i="1"/>
  <c r="H1047" i="1"/>
  <c r="G248" i="1"/>
  <c r="H248" i="1"/>
  <c r="H1517" i="1"/>
  <c r="G1517" i="1"/>
  <c r="H11" i="3"/>
  <c r="G587" i="1"/>
  <c r="H587" i="1"/>
  <c r="G259" i="1"/>
  <c r="H259" i="1"/>
  <c r="G346" i="1"/>
  <c r="H346" i="1"/>
  <c r="F350" i="4"/>
  <c r="D408" i="4"/>
  <c r="C345" i="1"/>
  <c r="G358" i="1"/>
  <c r="H358" i="1"/>
  <c r="G192" i="1"/>
  <c r="H192" i="1"/>
  <c r="D407" i="4"/>
  <c r="F298" i="4"/>
  <c r="C293" i="1"/>
  <c r="E635" i="4"/>
  <c r="D629" i="1" s="1"/>
  <c r="D414" i="1"/>
  <c r="G129" i="1"/>
  <c r="H129" i="1"/>
  <c r="H1518" i="1"/>
  <c r="G1518" i="1"/>
  <c r="G523" i="1"/>
  <c r="H523" i="1"/>
  <c r="E636" i="4"/>
  <c r="D630" i="1" s="1"/>
  <c r="D522" i="1"/>
  <c r="H9" i="3"/>
  <c r="H1299" i="1"/>
  <c r="G1299" i="1"/>
  <c r="G1222" i="1"/>
  <c r="H1222" i="1"/>
  <c r="H21" i="3"/>
  <c r="F68" i="5"/>
  <c r="C1046" i="1"/>
  <c r="G306" i="1"/>
  <c r="H306" i="1"/>
  <c r="G1183" i="1"/>
  <c r="H1183" i="1"/>
  <c r="G46" i="1"/>
  <c r="H46" i="1"/>
  <c r="G1096" i="1"/>
  <c r="H1096" i="1"/>
  <c r="E289" i="4"/>
  <c r="I17" i="3"/>
  <c r="D147" i="1"/>
  <c r="G3" i="1"/>
  <c r="H3" i="1"/>
  <c r="G78" i="1"/>
  <c r="H78" i="1"/>
  <c r="G1153" i="1"/>
  <c r="H1153" i="1"/>
  <c r="G985" i="1" l="1"/>
  <c r="F175" i="5"/>
  <c r="H1214" i="1"/>
  <c r="D984" i="1"/>
  <c r="H984" i="1" s="1"/>
  <c r="H276" i="9"/>
  <c r="E276" i="9" s="1"/>
  <c r="F6" i="5"/>
  <c r="D407" i="1"/>
  <c r="K3" i="9"/>
  <c r="G345" i="1"/>
  <c r="H345" i="1"/>
  <c r="F412" i="4"/>
  <c r="D639" i="4"/>
  <c r="C407" i="1"/>
  <c r="G147" i="1"/>
  <c r="H147" i="1"/>
  <c r="G984" i="1"/>
  <c r="H8" i="3"/>
  <c r="E413" i="4"/>
  <c r="D285" i="1"/>
  <c r="E291" i="4"/>
  <c r="D287" i="1" s="1"/>
  <c r="E290" i="4"/>
  <c r="D286" i="1" s="1"/>
  <c r="G1046" i="1"/>
  <c r="H1046" i="1"/>
  <c r="G293" i="1"/>
  <c r="H293" i="1"/>
  <c r="F408" i="4"/>
  <c r="C403" i="1"/>
  <c r="N3" i="9"/>
  <c r="I11" i="3"/>
  <c r="G522" i="1"/>
  <c r="H522" i="1"/>
  <c r="G414" i="1"/>
  <c r="H414" i="1"/>
  <c r="G2" i="1"/>
  <c r="H2" i="1"/>
  <c r="E298" i="9"/>
  <c r="I9" i="3" s="1"/>
  <c r="B299" i="9"/>
  <c r="D413" i="4"/>
  <c r="D291" i="4"/>
  <c r="F289" i="4"/>
  <c r="C285" i="1"/>
  <c r="F407" i="4"/>
  <c r="C402" i="1"/>
  <c r="F635" i="4"/>
  <c r="C629" i="1"/>
  <c r="G1152" i="1"/>
  <c r="H1152" i="1"/>
  <c r="D633" i="1"/>
  <c r="C286" i="1"/>
  <c r="F636" i="4"/>
  <c r="C630" i="1"/>
  <c r="H1435" i="1"/>
  <c r="G1435" i="1"/>
  <c r="F290" i="4" l="1"/>
  <c r="M3" i="9"/>
  <c r="G407" i="1"/>
  <c r="H407" i="1"/>
  <c r="G286" i="1"/>
  <c r="H286" i="1"/>
  <c r="F291" i="4"/>
  <c r="C287" i="1"/>
  <c r="G630" i="1"/>
  <c r="H630" i="1"/>
  <c r="G629" i="1"/>
  <c r="H629" i="1"/>
  <c r="E275" i="9"/>
  <c r="I8" i="3" s="1"/>
  <c r="B276" i="9"/>
  <c r="D640" i="4"/>
  <c r="D641" i="4" s="1"/>
  <c r="F413" i="4"/>
  <c r="D415" i="4"/>
  <c r="C408" i="1"/>
  <c r="G403" i="1"/>
  <c r="H403" i="1"/>
  <c r="F639" i="4"/>
  <c r="C633" i="1"/>
  <c r="G285" i="1"/>
  <c r="H285" i="1"/>
  <c r="E415" i="4"/>
  <c r="D410" i="1" s="1"/>
  <c r="E640" i="4"/>
  <c r="D408" i="1"/>
  <c r="E414" i="4"/>
  <c r="D409" i="1" s="1"/>
  <c r="D414" i="4"/>
  <c r="G402" i="1"/>
  <c r="H402" i="1"/>
  <c r="E642" i="4" l="1"/>
  <c r="D634" i="1"/>
  <c r="E641" i="4"/>
  <c r="G287" i="1"/>
  <c r="H287" i="1"/>
  <c r="F414" i="4"/>
  <c r="C409" i="1"/>
  <c r="G633" i="1"/>
  <c r="H633" i="1"/>
  <c r="D642" i="4"/>
  <c r="D645" i="4" s="1"/>
  <c r="F640" i="4"/>
  <c r="C634" i="1"/>
  <c r="F641" i="4"/>
  <c r="C635" i="1"/>
  <c r="G408" i="1"/>
  <c r="H408" i="1"/>
  <c r="F415" i="4"/>
  <c r="C410" i="1"/>
  <c r="G634" i="1" l="1"/>
  <c r="H634" i="1"/>
  <c r="G410" i="1"/>
  <c r="H410" i="1"/>
  <c r="G409" i="1"/>
  <c r="H409" i="1"/>
  <c r="E645" i="4"/>
  <c r="F645" i="4" s="1"/>
  <c r="D635" i="1"/>
  <c r="G635" i="1" s="1"/>
  <c r="H18" i="3"/>
  <c r="C639" i="1"/>
  <c r="D646" i="4"/>
  <c r="F642" i="4"/>
  <c r="C636" i="1"/>
  <c r="E646" i="4"/>
  <c r="D636" i="1"/>
  <c r="H19" i="3" l="1"/>
  <c r="F646" i="4"/>
  <c r="C640" i="1"/>
  <c r="G636" i="1"/>
  <c r="H636" i="1"/>
  <c r="I19" i="3"/>
  <c r="D640" i="1"/>
  <c r="I18" i="3"/>
  <c r="D639" i="1"/>
  <c r="H635" i="1"/>
  <c r="H7" i="3" l="1"/>
  <c r="J3" i="9" s="1"/>
  <c r="H639" i="1"/>
  <c r="G640" i="1"/>
  <c r="H640" i="1"/>
  <c r="G639" i="1"/>
  <c r="I7" i="3" l="1"/>
  <c r="M272" i="9"/>
  <c r="L272" i="9"/>
  <c r="H18" i="9"/>
  <c r="G18" i="9"/>
  <c r="J5" i="9"/>
  <c r="L16" i="9"/>
  <c r="J6" i="9"/>
  <c r="I11" i="9"/>
  <c r="H17" i="9"/>
  <c r="K10" i="9"/>
  <c r="G16" i="9"/>
  <c r="J8" i="9"/>
  <c r="I13" i="9"/>
  <c r="I6" i="9"/>
  <c r="K12" i="9"/>
  <c r="G17" i="9"/>
  <c r="I7" i="9"/>
  <c r="K13" i="9"/>
  <c r="K6" i="9"/>
  <c r="J11" i="9"/>
  <c r="I17" i="9"/>
  <c r="I9" i="9"/>
  <c r="G15" i="9"/>
  <c r="K8" i="9"/>
  <c r="J13" i="9"/>
  <c r="K9" i="9"/>
  <c r="L15" i="9"/>
  <c r="J7" i="9"/>
  <c r="I12" i="9"/>
  <c r="I5" i="9"/>
  <c r="K11" i="9"/>
  <c r="H16" i="9"/>
  <c r="J17" i="9"/>
  <c r="J9" i="9"/>
  <c r="H15" i="9"/>
  <c r="K5" i="9"/>
  <c r="J10" i="9"/>
  <c r="M16" i="9"/>
  <c r="I8" i="9"/>
  <c r="M15" i="9"/>
  <c r="K7" i="9"/>
  <c r="J12" i="9"/>
  <c r="E10" i="9" l="1"/>
  <c r="B10" i="9" s="1"/>
  <c r="E6" i="9"/>
  <c r="B6" i="9" s="1"/>
  <c r="F272" i="9"/>
  <c r="F19" i="9" s="1"/>
  <c r="E18" i="9"/>
  <c r="B18" i="9" s="1"/>
  <c r="E8" i="9"/>
  <c r="B8" i="9" s="1"/>
  <c r="E5" i="9"/>
  <c r="B5" i="9" s="1"/>
  <c r="E12" i="9"/>
  <c r="B12" i="9" s="1"/>
  <c r="E7" i="9"/>
  <c r="B7" i="9" s="1"/>
  <c r="E17" i="9"/>
  <c r="B17" i="9" s="1"/>
  <c r="E11" i="9"/>
  <c r="B11" i="9" s="1"/>
  <c r="F15" i="9"/>
  <c r="E15" i="9"/>
  <c r="E16" i="9"/>
  <c r="E9" i="9"/>
  <c r="B9" i="9" s="1"/>
  <c r="F16" i="9"/>
  <c r="E13" i="9"/>
  <c r="B13" i="9" s="1"/>
  <c r="B272" i="9" l="1"/>
  <c r="B16" i="9"/>
  <c r="E4" i="9"/>
  <c r="E14" i="9"/>
  <c r="B15" i="9"/>
  <c r="F14"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<sst xmlns="http://schemas.openxmlformats.org/spreadsheetml/2006/main" count="4313" uniqueCount="3393">
  <si>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</si>
  <si>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</si>
  <si>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</si>
  <si>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</si>
  <si>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</si>
  <si>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</si>
  <si>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</si>
  <si>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</si>
  <si>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</si>
  <si>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</si>
  <si>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</si>
  <si>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</si>
  <si>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</si>
  <si>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</si>
  <si>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</si>
  <si>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</si>
  <si>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</si>
  <si>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</si>
  <si>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</si>
  <si>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</si>
  <si>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</si>
  <si>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</si>
  <si>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</si>
  <si>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</si>
  <si>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</si>
  <si>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</si>
  <si>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</si>
  <si>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</si>
  <si>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</si>
  <si>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</si>
  <si>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</si>
  <si>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ZAVOD ZA HITNU MEDICINU SPLITSKO-DALMATINSKE ŽUPANIJE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</si>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</sst>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127782591</v>
      </c>
      <c r="D2" s="6">
        <f>'PR-RAS'!E6</f>
        <v>134679178.59</v>
      </c>
      <c r="E2" s="6">
        <v>0</v>
      </c>
      <c r="F2" s="6">
        <v>0</v>
      </c>
      <c r="G2" s="7">
        <f t="shared" ref="G2:G264" si="0">(B2/1000)*(C2*1+D2*2)</f>
        <v>397140.94818000001</v>
      </c>
      <c r="H2" s="7">
        <f t="shared" ref="H2:H264" si="1">ABS(C2-ROUND(C2,0))+ABS(D2-ROUND(D2,0))</f>
        <v>0.40999999642372131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8724211</v>
      </c>
      <c r="D46" s="1">
        <f>'PR-RAS'!E50</f>
        <v>11577090.100000001</v>
      </c>
      <c r="E46" s="1">
        <v>0</v>
      </c>
      <c r="F46" s="1">
        <v>0</v>
      </c>
      <c r="G46" s="2">
        <f t="shared" si="0"/>
        <v>1434527.6040000001</v>
      </c>
      <c r="H46" s="2">
        <f t="shared" si="1"/>
        <v>0.10000000149011612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4720258</v>
      </c>
      <c r="D58" s="1">
        <f>'PR-RAS'!E62</f>
        <v>4529802.1900000004</v>
      </c>
      <c r="E58" s="1">
        <v>0</v>
      </c>
      <c r="F58" s="1">
        <v>0</v>
      </c>
      <c r="G58" s="2">
        <f t="shared" si="0"/>
        <v>785452.15566000005</v>
      </c>
      <c r="H58" s="2">
        <f t="shared" si="1"/>
        <v>0.19000000040978193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4720258</v>
      </c>
      <c r="D59" s="1">
        <f>'PR-RAS'!E63</f>
        <v>4529802.1900000004</v>
      </c>
      <c r="E59" s="1">
        <v>0</v>
      </c>
      <c r="F59" s="1">
        <v>0</v>
      </c>
      <c r="G59" s="2">
        <f t="shared" si="0"/>
        <v>799232.01804000011</v>
      </c>
      <c r="H59" s="2">
        <f t="shared" si="1"/>
        <v>0.19000000040978193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2310003</v>
      </c>
      <c r="D64" s="1">
        <f>'PR-RAS'!E68</f>
        <v>5342208.78</v>
      </c>
      <c r="E64" s="1">
        <v>0</v>
      </c>
      <c r="F64" s="1">
        <v>0</v>
      </c>
      <c r="G64" s="2">
        <f t="shared" si="0"/>
        <v>818648.49528000003</v>
      </c>
      <c r="H64" s="2">
        <f t="shared" si="1"/>
        <v>0.21999999973922968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2310003</v>
      </c>
      <c r="D65" s="1">
        <f>'PR-RAS'!E69</f>
        <v>5342208.78</v>
      </c>
      <c r="E65" s="1">
        <v>0</v>
      </c>
      <c r="F65" s="1">
        <v>0</v>
      </c>
      <c r="G65" s="2">
        <f t="shared" si="0"/>
        <v>831642.91584000003</v>
      </c>
      <c r="H65" s="2">
        <f t="shared" si="1"/>
        <v>0.21999999973922968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1693950</v>
      </c>
      <c r="D70" s="1">
        <f>'PR-RAS'!E74</f>
        <v>1705079.13</v>
      </c>
      <c r="E70" s="1">
        <v>0</v>
      </c>
      <c r="F70" s="1">
        <v>0</v>
      </c>
      <c r="G70" s="2">
        <f t="shared" si="0"/>
        <v>352183.46994000004</v>
      </c>
      <c r="H70" s="2">
        <f t="shared" si="1"/>
        <v>0.12999999988824129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1693950</v>
      </c>
      <c r="D71" s="1">
        <f>'PR-RAS'!E75</f>
        <v>1705079.13</v>
      </c>
      <c r="E71" s="1">
        <v>0</v>
      </c>
      <c r="F71" s="1">
        <v>0</v>
      </c>
      <c r="G71" s="2">
        <f t="shared" si="0"/>
        <v>357287.57820000005</v>
      </c>
      <c r="H71" s="2">
        <f t="shared" si="1"/>
        <v>0.12999999988824129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153</v>
      </c>
      <c r="D78" s="1">
        <f>'PR-RAS'!E82</f>
        <v>113.03999999999999</v>
      </c>
      <c r="E78" s="1">
        <v>0</v>
      </c>
      <c r="F78" s="1">
        <v>0</v>
      </c>
      <c r="G78" s="2">
        <f t="shared" si="0"/>
        <v>29.189159999999998</v>
      </c>
      <c r="H78" s="2">
        <f t="shared" si="1"/>
        <v>3.9999999999992042E-2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153</v>
      </c>
      <c r="D79" s="1">
        <f>'PR-RAS'!E83</f>
        <v>113.03999999999999</v>
      </c>
      <c r="E79" s="1">
        <v>0</v>
      </c>
      <c r="F79" s="1">
        <v>0</v>
      </c>
      <c r="G79" s="2">
        <f t="shared" si="0"/>
        <v>29.568239999999999</v>
      </c>
      <c r="H79" s="2">
        <f t="shared" si="1"/>
        <v>3.9999999999992042E-2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132</v>
      </c>
      <c r="D81" s="1">
        <f>'PR-RAS'!E85</f>
        <v>92.38</v>
      </c>
      <c r="E81" s="1">
        <v>0</v>
      </c>
      <c r="F81" s="1">
        <v>0</v>
      </c>
      <c r="G81" s="2">
        <f t="shared" si="0"/>
        <v>25.340800000000002</v>
      </c>
      <c r="H81" s="2">
        <f t="shared" si="1"/>
        <v>0.37999999999999545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21</v>
      </c>
      <c r="D83" s="1">
        <f>'PR-RAS'!E87</f>
        <v>20.66</v>
      </c>
      <c r="E83" s="1">
        <v>0</v>
      </c>
      <c r="F83" s="1">
        <v>0</v>
      </c>
      <c r="G83" s="2">
        <f t="shared" si="0"/>
        <v>5.1102400000000001</v>
      </c>
      <c r="H83" s="2">
        <f t="shared" si="1"/>
        <v>0.33999999999999986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136004</v>
      </c>
      <c r="D102" s="1">
        <f>'PR-RAS'!E106</f>
        <v>136558.85999999999</v>
      </c>
      <c r="E102" s="1">
        <v>0</v>
      </c>
      <c r="F102" s="1">
        <v>0</v>
      </c>
      <c r="G102" s="2">
        <f t="shared" si="0"/>
        <v>41321.293720000001</v>
      </c>
      <c r="H102" s="2">
        <f t="shared" si="1"/>
        <v>0.14000000001396984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136004</v>
      </c>
      <c r="D108" s="1">
        <f>'PR-RAS'!E112</f>
        <v>136558.85999999999</v>
      </c>
      <c r="E108" s="1">
        <v>0</v>
      </c>
      <c r="F108" s="1">
        <v>0</v>
      </c>
      <c r="G108" s="2">
        <f t="shared" si="0"/>
        <v>43776.024039999997</v>
      </c>
      <c r="H108" s="2">
        <f t="shared" si="1"/>
        <v>0.14000000001396984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136004</v>
      </c>
      <c r="D113" s="1">
        <f>'PR-RAS'!E117</f>
        <v>136558.85999999999</v>
      </c>
      <c r="E113" s="1">
        <v>0</v>
      </c>
      <c r="F113" s="1">
        <v>0</v>
      </c>
      <c r="G113" s="2">
        <f t="shared" si="0"/>
        <v>45821.632639999996</v>
      </c>
      <c r="H113" s="2">
        <f t="shared" si="1"/>
        <v>0.14000000001396984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1663379</v>
      </c>
      <c r="D120" s="1">
        <f>'PR-RAS'!E124</f>
        <v>2435039.8200000003</v>
      </c>
      <c r="E120" s="1">
        <v>0</v>
      </c>
      <c r="F120" s="1">
        <v>0</v>
      </c>
      <c r="G120" s="2">
        <f t="shared" si="0"/>
        <v>777481.57816000003</v>
      </c>
      <c r="H120" s="2">
        <f t="shared" si="1"/>
        <v>0.17999999970197678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1620385</v>
      </c>
      <c r="D121" s="1">
        <f>'PR-RAS'!E125</f>
        <v>2215203.14</v>
      </c>
      <c r="E121" s="1">
        <v>0</v>
      </c>
      <c r="F121" s="1">
        <v>0</v>
      </c>
      <c r="G121" s="2">
        <f t="shared" si="0"/>
        <v>726094.95360000001</v>
      </c>
      <c r="H121" s="2">
        <f t="shared" si="1"/>
        <v>0.14000000013038516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1620385</v>
      </c>
      <c r="D123" s="1">
        <f>'PR-RAS'!E127</f>
        <v>2215203.14</v>
      </c>
      <c r="E123" s="1">
        <v>0</v>
      </c>
      <c r="F123" s="1">
        <v>0</v>
      </c>
      <c r="G123" s="2">
        <f t="shared" si="0"/>
        <v>738196.53616000002</v>
      </c>
      <c r="H123" s="2">
        <f t="shared" si="1"/>
        <v>0.14000000013038516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42994</v>
      </c>
      <c r="D124" s="1">
        <f>'PR-RAS'!E128</f>
        <v>219836.68</v>
      </c>
      <c r="E124" s="1">
        <v>0</v>
      </c>
      <c r="F124" s="1">
        <v>0</v>
      </c>
      <c r="G124" s="2">
        <f t="shared" si="0"/>
        <v>59368.085279999999</v>
      </c>
      <c r="H124" s="2">
        <f t="shared" si="1"/>
        <v>0.32000000000698492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37600</v>
      </c>
      <c r="D125" s="1">
        <f>'PR-RAS'!E129</f>
        <v>92764</v>
      </c>
      <c r="E125" s="1">
        <v>0</v>
      </c>
      <c r="F125" s="1">
        <v>0</v>
      </c>
      <c r="G125" s="2">
        <f t="shared" si="0"/>
        <v>27667.871999999999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5394</v>
      </c>
      <c r="D126" s="1">
        <f>'PR-RAS'!E130</f>
        <v>127072.68</v>
      </c>
      <c r="E126" s="1">
        <v>0</v>
      </c>
      <c r="F126" s="1">
        <v>0</v>
      </c>
      <c r="G126" s="2">
        <f t="shared" si="0"/>
        <v>32442.42</v>
      </c>
      <c r="H126" s="2">
        <f t="shared" si="1"/>
        <v>0.32000000000698492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117232508</v>
      </c>
      <c r="D129" s="1">
        <f>'PR-RAS'!E133</f>
        <v>120492713.61</v>
      </c>
      <c r="E129" s="1">
        <v>0</v>
      </c>
      <c r="F129" s="1">
        <v>0</v>
      </c>
      <c r="G129" s="2">
        <f t="shared" si="0"/>
        <v>45851895.708160006</v>
      </c>
      <c r="H129" s="2">
        <f t="shared" si="1"/>
        <v>0.39000000059604645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16202066</v>
      </c>
      <c r="D130" s="1">
        <f>'PR-RAS'!E134</f>
        <v>14842417</v>
      </c>
      <c r="E130" s="1">
        <v>0</v>
      </c>
      <c r="F130" s="1">
        <v>0</v>
      </c>
      <c r="G130" s="2">
        <f t="shared" si="0"/>
        <v>5919410.1000000006</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9728515</v>
      </c>
      <c r="D131" s="1">
        <f>'PR-RAS'!E135</f>
        <v>12036049.85</v>
      </c>
      <c r="E131" s="1">
        <v>0</v>
      </c>
      <c r="F131" s="1">
        <v>0</v>
      </c>
      <c r="G131" s="2">
        <f t="shared" si="0"/>
        <v>4394079.9110000003</v>
      </c>
      <c r="H131" s="2">
        <f t="shared" si="1"/>
        <v>0.15000000037252903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6473551</v>
      </c>
      <c r="D132" s="1">
        <f>'PR-RAS'!E136</f>
        <v>2806367.15</v>
      </c>
      <c r="E132" s="1">
        <v>0</v>
      </c>
      <c r="F132" s="1">
        <v>0</v>
      </c>
      <c r="G132" s="2">
        <f t="shared" si="0"/>
        <v>1583303.3743000003</v>
      </c>
      <c r="H132" s="2">
        <f t="shared" si="1"/>
        <v>0.14999999990686774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101030442</v>
      </c>
      <c r="D134" s="1">
        <f>'PR-RAS'!E138</f>
        <v>105650296.61</v>
      </c>
      <c r="E134" s="1">
        <v>0</v>
      </c>
      <c r="F134" s="1">
        <v>0</v>
      </c>
      <c r="G134" s="2">
        <f t="shared" si="0"/>
        <v>41540027.684260003</v>
      </c>
      <c r="H134" s="2">
        <f t="shared" si="1"/>
        <v>0.39000000059604645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26336</v>
      </c>
      <c r="D135" s="1">
        <f>'PR-RAS'!E139</f>
        <v>37663.160000000003</v>
      </c>
      <c r="E135" s="1">
        <v>0</v>
      </c>
      <c r="F135" s="1">
        <v>0</v>
      </c>
      <c r="G135" s="2">
        <f t="shared" si="0"/>
        <v>13622.750880000001</v>
      </c>
      <c r="H135" s="2">
        <f t="shared" si="1"/>
        <v>0.16000000000349246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26336</v>
      </c>
      <c r="D146" s="1">
        <f>'PR-RAS'!E150</f>
        <v>37663.160000000003</v>
      </c>
      <c r="E146" s="1">
        <v>0</v>
      </c>
      <c r="F146" s="1">
        <v>0</v>
      </c>
      <c r="G146" s="2">
        <f t="shared" si="0"/>
        <v>14741.036400000001</v>
      </c>
      <c r="H146" s="2">
        <f t="shared" si="1"/>
        <v>0.16000000000349246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123649144</v>
      </c>
      <c r="D147" s="1">
        <f>'PR-RAS'!E151</f>
        <v>136205868.45999998</v>
      </c>
      <c r="E147" s="1">
        <v>0</v>
      </c>
      <c r="F147" s="1">
        <v>0</v>
      </c>
      <c r="G147" s="2">
        <f t="shared" si="0"/>
        <v>57824888.614319988</v>
      </c>
      <c r="H147" s="2">
        <f t="shared" si="1"/>
        <v>0.45999997854232788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102767240</v>
      </c>
      <c r="D148" s="1">
        <f>'PR-RAS'!E152</f>
        <v>111142690.05</v>
      </c>
      <c r="E148" s="1">
        <v>0</v>
      </c>
      <c r="F148" s="1">
        <v>0</v>
      </c>
      <c r="G148" s="2">
        <f t="shared" si="0"/>
        <v>47782735.154700004</v>
      </c>
      <c r="H148" s="2">
        <f t="shared" si="1"/>
        <v>4.9999997019767761E-2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86906994</v>
      </c>
      <c r="D149" s="1">
        <f>'PR-RAS'!E153</f>
        <v>93564403.129999995</v>
      </c>
      <c r="E149" s="1">
        <v>0</v>
      </c>
      <c r="F149" s="1">
        <v>0</v>
      </c>
      <c r="G149" s="2">
        <f t="shared" si="0"/>
        <v>40557298.438479997</v>
      </c>
      <c r="H149" s="2">
        <f t="shared" si="1"/>
        <v>0.12999999523162842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70302405</v>
      </c>
      <c r="D150" s="1">
        <f>'PR-RAS'!E154</f>
        <v>73249029.329999998</v>
      </c>
      <c r="E150" s="1">
        <v>0</v>
      </c>
      <c r="F150" s="1">
        <v>0</v>
      </c>
      <c r="G150" s="2">
        <f t="shared" si="0"/>
        <v>32303269.085339997</v>
      </c>
      <c r="H150" s="2">
        <f t="shared" si="1"/>
        <v>0.32999999821186066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3525865</v>
      </c>
      <c r="D152" s="1">
        <f>'PR-RAS'!E156</f>
        <v>4869216.0199999996</v>
      </c>
      <c r="E152" s="1">
        <v>0</v>
      </c>
      <c r="F152" s="1">
        <v>0</v>
      </c>
      <c r="G152" s="2">
        <f t="shared" si="0"/>
        <v>2002908.8530399997</v>
      </c>
      <c r="H152" s="2">
        <f t="shared" si="1"/>
        <v>1.9999999552965164E-2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13078724</v>
      </c>
      <c r="D153" s="1">
        <f>'PR-RAS'!E157</f>
        <v>15446157.779999999</v>
      </c>
      <c r="E153" s="1">
        <v>0</v>
      </c>
      <c r="F153" s="1">
        <v>0</v>
      </c>
      <c r="G153" s="2">
        <f t="shared" si="0"/>
        <v>6683598.0131200003</v>
      </c>
      <c r="H153" s="2">
        <f t="shared" si="1"/>
        <v>0.22000000067055225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3302450</v>
      </c>
      <c r="D154" s="1">
        <f>'PR-RAS'!E158</f>
        <v>3688165.31</v>
      </c>
      <c r="E154" s="1">
        <v>0</v>
      </c>
      <c r="F154" s="1">
        <v>0</v>
      </c>
      <c r="G154" s="2">
        <f t="shared" si="0"/>
        <v>1633853.4348600002</v>
      </c>
      <c r="H154" s="2">
        <f t="shared" si="1"/>
        <v>0.31000000005587935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12557796</v>
      </c>
      <c r="D155" s="1">
        <f>'PR-RAS'!E159</f>
        <v>13890121.609999999</v>
      </c>
      <c r="E155" s="1">
        <v>0</v>
      </c>
      <c r="F155" s="1">
        <v>0</v>
      </c>
      <c r="G155" s="2">
        <f t="shared" si="0"/>
        <v>6212058.0398800001</v>
      </c>
      <c r="H155" s="2">
        <f t="shared" si="1"/>
        <v>0.39000000059604645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12555998</v>
      </c>
      <c r="D157" s="1">
        <f>'PR-RAS'!E161</f>
        <v>13874673.289999999</v>
      </c>
      <c r="E157" s="1">
        <v>0</v>
      </c>
      <c r="F157" s="1">
        <v>0</v>
      </c>
      <c r="G157" s="2">
        <f t="shared" si="0"/>
        <v>6287633.7544799997</v>
      </c>
      <c r="H157" s="2">
        <f t="shared" si="1"/>
        <v>0.28999999910593033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1798</v>
      </c>
      <c r="D158" s="1">
        <f>'PR-RAS'!E162</f>
        <v>15448.32</v>
      </c>
      <c r="E158" s="1">
        <v>0</v>
      </c>
      <c r="F158" s="1">
        <v>0</v>
      </c>
      <c r="G158" s="2">
        <f t="shared" si="0"/>
        <v>5133.0584799999997</v>
      </c>
      <c r="H158" s="2">
        <f t="shared" si="1"/>
        <v>0.31999999999970896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20670073</v>
      </c>
      <c r="D159" s="1">
        <f>'PR-RAS'!E163</f>
        <v>24631381.659999996</v>
      </c>
      <c r="E159" s="1">
        <v>0</v>
      </c>
      <c r="F159" s="1">
        <v>0</v>
      </c>
      <c r="G159" s="2">
        <f t="shared" si="0"/>
        <v>11049388.138559999</v>
      </c>
      <c r="H159" s="2">
        <f t="shared" si="1"/>
        <v>0.34000000357627869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3219070</v>
      </c>
      <c r="D160" s="1">
        <f>'PR-RAS'!E164</f>
        <v>3434665.9899999998</v>
      </c>
      <c r="E160" s="1">
        <v>0</v>
      </c>
      <c r="F160" s="1">
        <v>0</v>
      </c>
      <c r="G160" s="2">
        <f t="shared" si="0"/>
        <v>1604055.9148200001</v>
      </c>
      <c r="H160" s="2">
        <f t="shared" si="1"/>
        <v>1.0000000242143869E-2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374157</v>
      </c>
      <c r="D161" s="1">
        <f>'PR-RAS'!E165</f>
        <v>527719.4</v>
      </c>
      <c r="E161" s="1">
        <v>0</v>
      </c>
      <c r="F161" s="1">
        <v>0</v>
      </c>
      <c r="G161" s="2">
        <f t="shared" si="0"/>
        <v>228735.32800000001</v>
      </c>
      <c r="H161" s="2">
        <f t="shared" si="1"/>
        <v>0.40000000002328306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2714065</v>
      </c>
      <c r="D162" s="1">
        <f>'PR-RAS'!E166</f>
        <v>2817586.19</v>
      </c>
      <c r="E162" s="1">
        <v>0</v>
      </c>
      <c r="F162" s="1">
        <v>0</v>
      </c>
      <c r="G162" s="2">
        <f t="shared" si="0"/>
        <v>1344227.2181800001</v>
      </c>
      <c r="H162" s="2">
        <f t="shared" si="1"/>
        <v>0.18999999994412065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130848</v>
      </c>
      <c r="D163" s="1">
        <f>'PR-RAS'!E167</f>
        <v>89360.4</v>
      </c>
      <c r="E163" s="1">
        <v>0</v>
      </c>
      <c r="F163" s="1">
        <v>0</v>
      </c>
      <c r="G163" s="2">
        <f t="shared" si="0"/>
        <v>50150.145599999996</v>
      </c>
      <c r="H163" s="2">
        <f t="shared" si="1"/>
        <v>0.39999999999417923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7347943</v>
      </c>
      <c r="D165" s="1">
        <f>'PR-RAS'!E169</f>
        <v>10236400.959999999</v>
      </c>
      <c r="E165" s="1">
        <v>0</v>
      </c>
      <c r="F165" s="1">
        <v>0</v>
      </c>
      <c r="G165" s="2">
        <f t="shared" si="0"/>
        <v>4562602.1668799995</v>
      </c>
      <c r="H165" s="2">
        <f t="shared" si="1"/>
        <v>4.0000000968575478E-2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428103</v>
      </c>
      <c r="D166" s="1">
        <f>'PR-RAS'!E170</f>
        <v>452439.2</v>
      </c>
      <c r="E166" s="1">
        <v>0</v>
      </c>
      <c r="F166" s="1">
        <v>0</v>
      </c>
      <c r="G166" s="2">
        <f t="shared" si="0"/>
        <v>219941.93099999998</v>
      </c>
      <c r="H166" s="2">
        <f t="shared" si="1"/>
        <v>0.20000000001164153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1506097</v>
      </c>
      <c r="D167" s="1">
        <f>'PR-RAS'!E171</f>
        <v>1799272.8</v>
      </c>
      <c r="E167" s="1">
        <v>0</v>
      </c>
      <c r="F167" s="1">
        <v>0</v>
      </c>
      <c r="G167" s="2">
        <f t="shared" si="0"/>
        <v>847370.6716</v>
      </c>
      <c r="H167" s="2">
        <f t="shared" si="1"/>
        <v>0.19999999995343387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4924511</v>
      </c>
      <c r="D168" s="1">
        <f>'PR-RAS'!E172</f>
        <v>6655974.8499999996</v>
      </c>
      <c r="E168" s="1">
        <v>0</v>
      </c>
      <c r="F168" s="1">
        <v>0</v>
      </c>
      <c r="G168" s="2">
        <f t="shared" si="0"/>
        <v>3045488.9369000001</v>
      </c>
      <c r="H168" s="2">
        <f t="shared" si="1"/>
        <v>0.15000000037252903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40455</v>
      </c>
      <c r="D169" s="1">
        <f>'PR-RAS'!E173</f>
        <v>22977.87</v>
      </c>
      <c r="E169" s="1">
        <v>0</v>
      </c>
      <c r="F169" s="1">
        <v>0</v>
      </c>
      <c r="G169" s="2">
        <f t="shared" si="0"/>
        <v>14517.00432</v>
      </c>
      <c r="H169" s="2">
        <f t="shared" si="1"/>
        <v>0.13000000000101863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424403</v>
      </c>
      <c r="D170" s="1">
        <f>'PR-RAS'!E174</f>
        <v>471485.57</v>
      </c>
      <c r="E170" s="1">
        <v>0</v>
      </c>
      <c r="F170" s="1">
        <v>0</v>
      </c>
      <c r="G170" s="2">
        <f t="shared" si="0"/>
        <v>231086.22966000004</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24374</v>
      </c>
      <c r="D172" s="1">
        <f>'PR-RAS'!E176</f>
        <v>834250.67</v>
      </c>
      <c r="E172" s="1">
        <v>0</v>
      </c>
      <c r="F172" s="1">
        <v>0</v>
      </c>
      <c r="G172" s="2">
        <f t="shared" si="0"/>
        <v>289481.68314000004</v>
      </c>
      <c r="H172" s="2">
        <f t="shared" si="1"/>
        <v>0.32999999995809048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9462668</v>
      </c>
      <c r="D173" s="1">
        <f>'PR-RAS'!E177</f>
        <v>9735694.7199999988</v>
      </c>
      <c r="E173" s="1">
        <v>0</v>
      </c>
      <c r="F173" s="1">
        <v>0</v>
      </c>
      <c r="G173" s="2">
        <f t="shared" si="0"/>
        <v>4976657.8796799993</v>
      </c>
      <c r="H173" s="2">
        <f t="shared" si="1"/>
        <v>0.2800000011920929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1577666</v>
      </c>
      <c r="D174" s="1">
        <f>'PR-RAS'!E178</f>
        <v>1651840.24</v>
      </c>
      <c r="E174" s="1">
        <v>0</v>
      </c>
      <c r="F174" s="1">
        <v>0</v>
      </c>
      <c r="G174" s="2">
        <f t="shared" si="0"/>
        <v>844472.94104000006</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4751752</v>
      </c>
      <c r="D175" s="1">
        <f>'PR-RAS'!E179</f>
        <v>5059286.03</v>
      </c>
      <c r="E175" s="1">
        <v>0</v>
      </c>
      <c r="F175" s="1">
        <v>0</v>
      </c>
      <c r="G175" s="2">
        <f t="shared" si="0"/>
        <v>2587436.38644</v>
      </c>
      <c r="H175" s="2">
        <f t="shared" si="1"/>
        <v>3.0000000260770321E-2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107774</v>
      </c>
      <c r="D176" s="1">
        <f>'PR-RAS'!E180</f>
        <v>89367.87</v>
      </c>
      <c r="E176" s="1">
        <v>0</v>
      </c>
      <c r="F176" s="1">
        <v>0</v>
      </c>
      <c r="G176" s="2">
        <f t="shared" si="0"/>
        <v>50139.204499999993</v>
      </c>
      <c r="H176" s="2">
        <f t="shared" si="1"/>
        <v>0.13000000000465661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566428</v>
      </c>
      <c r="D177" s="1">
        <f>'PR-RAS'!E181</f>
        <v>483442.85</v>
      </c>
      <c r="E177" s="1">
        <v>0</v>
      </c>
      <c r="F177" s="1">
        <v>0</v>
      </c>
      <c r="G177" s="2">
        <f t="shared" si="0"/>
        <v>269863.21119999996</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382285</v>
      </c>
      <c r="D178" s="1">
        <f>'PR-RAS'!E182</f>
        <v>385082.8</v>
      </c>
      <c r="E178" s="1">
        <v>0</v>
      </c>
      <c r="F178" s="1">
        <v>0</v>
      </c>
      <c r="G178" s="2">
        <f t="shared" si="0"/>
        <v>203983.7562</v>
      </c>
      <c r="H178" s="2">
        <f t="shared" si="1"/>
        <v>0.20000000001164153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37609</v>
      </c>
      <c r="D179" s="1">
        <f>'PR-RAS'!E183</f>
        <v>32433.72</v>
      </c>
      <c r="E179" s="1">
        <v>0</v>
      </c>
      <c r="F179" s="1">
        <v>0</v>
      </c>
      <c r="G179" s="2">
        <f t="shared" si="0"/>
        <v>18240.80632</v>
      </c>
      <c r="H179" s="2">
        <f t="shared" si="1"/>
        <v>0.27999999999883585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1066900</v>
      </c>
      <c r="D180" s="1">
        <f>'PR-RAS'!E184</f>
        <v>1201497.6599999999</v>
      </c>
      <c r="E180" s="1">
        <v>0</v>
      </c>
      <c r="F180" s="1">
        <v>0</v>
      </c>
      <c r="G180" s="2">
        <f t="shared" si="0"/>
        <v>621111.26227999991</v>
      </c>
      <c r="H180" s="2">
        <f t="shared" si="1"/>
        <v>0.34000000008381903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55646</v>
      </c>
      <c r="D181" s="1">
        <f>'PR-RAS'!E185</f>
        <v>51138.7</v>
      </c>
      <c r="E181" s="1">
        <v>0</v>
      </c>
      <c r="F181" s="1">
        <v>0</v>
      </c>
      <c r="G181" s="2">
        <f t="shared" si="0"/>
        <v>28426.212</v>
      </c>
      <c r="H181" s="2">
        <f t="shared" si="1"/>
        <v>0.30000000000291038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916608</v>
      </c>
      <c r="D182" s="1">
        <f>'PR-RAS'!E186</f>
        <v>781604.85</v>
      </c>
      <c r="E182" s="1">
        <v>0</v>
      </c>
      <c r="F182" s="1">
        <v>0</v>
      </c>
      <c r="G182" s="2">
        <f t="shared" si="0"/>
        <v>448847.0037</v>
      </c>
      <c r="H182" s="2">
        <f t="shared" si="1"/>
        <v>0.15000000002328306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640392</v>
      </c>
      <c r="D184" s="1">
        <f>'PR-RAS'!E188</f>
        <v>1224619.99</v>
      </c>
      <c r="E184" s="1">
        <v>0</v>
      </c>
      <c r="F184" s="1">
        <v>0</v>
      </c>
      <c r="G184" s="2">
        <f t="shared" si="0"/>
        <v>565402.65234000003</v>
      </c>
      <c r="H184" s="2">
        <f t="shared" si="1"/>
        <v>1.0000000009313226E-2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67463</v>
      </c>
      <c r="D185" s="1">
        <f>'PR-RAS'!E189</f>
        <v>62223.93</v>
      </c>
      <c r="E185" s="1">
        <v>0</v>
      </c>
      <c r="F185" s="1">
        <v>0</v>
      </c>
      <c r="G185" s="2">
        <f t="shared" si="0"/>
        <v>35311.598239999999</v>
      </c>
      <c r="H185" s="2">
        <f t="shared" si="1"/>
        <v>6.9999999999708962E-2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395904</v>
      </c>
      <c r="D186" s="1">
        <f>'PR-RAS'!E190</f>
        <v>287870.81</v>
      </c>
      <c r="E186" s="1">
        <v>0</v>
      </c>
      <c r="F186" s="1">
        <v>0</v>
      </c>
      <c r="G186" s="2">
        <f t="shared" si="0"/>
        <v>179754.43969999999</v>
      </c>
      <c r="H186" s="2">
        <f t="shared" si="1"/>
        <v>0.19000000000232831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352</v>
      </c>
      <c r="D187" s="1">
        <f>'PR-RAS'!E191</f>
        <v>397.78</v>
      </c>
      <c r="E187" s="1">
        <v>0</v>
      </c>
      <c r="F187" s="1">
        <v>0</v>
      </c>
      <c r="G187" s="2">
        <f t="shared" si="0"/>
        <v>213.44615999999999</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21529</v>
      </c>
      <c r="D188" s="1">
        <f>'PR-RAS'!E192</f>
        <v>22047</v>
      </c>
      <c r="E188" s="1">
        <v>0</v>
      </c>
      <c r="F188" s="1">
        <v>0</v>
      </c>
      <c r="G188" s="2">
        <f t="shared" si="0"/>
        <v>12271.501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17038</v>
      </c>
      <c r="D189" s="1">
        <f>'PR-RAS'!E193</f>
        <v>73084.75</v>
      </c>
      <c r="E189" s="1">
        <v>0</v>
      </c>
      <c r="F189" s="1">
        <v>0</v>
      </c>
      <c r="G189" s="2">
        <f t="shared" si="0"/>
        <v>30683.01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136594</v>
      </c>
      <c r="D190" s="1">
        <f>'PR-RAS'!E194</f>
        <v>750598.58</v>
      </c>
      <c r="E190" s="1">
        <v>0</v>
      </c>
      <c r="F190" s="1">
        <v>0</v>
      </c>
      <c r="G190" s="2">
        <f t="shared" si="0"/>
        <v>309542.52924</v>
      </c>
      <c r="H190" s="2">
        <f t="shared" si="1"/>
        <v>0.42000000004190952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1512</v>
      </c>
      <c r="D191" s="1">
        <f>'PR-RAS'!E195</f>
        <v>28397.14</v>
      </c>
      <c r="E191" s="1">
        <v>0</v>
      </c>
      <c r="F191" s="1">
        <v>0</v>
      </c>
      <c r="G191" s="2">
        <f t="shared" si="0"/>
        <v>11078.1932</v>
      </c>
      <c r="H191" s="2">
        <f t="shared" si="1"/>
        <v>0.13999999999941792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120263</v>
      </c>
      <c r="D192" s="1">
        <f>'PR-RAS'!E196</f>
        <v>421129.75</v>
      </c>
      <c r="E192" s="1">
        <v>0</v>
      </c>
      <c r="F192" s="1">
        <v>0</v>
      </c>
      <c r="G192" s="2">
        <f t="shared" si="0"/>
        <v>183841.79750000002</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120263</v>
      </c>
      <c r="D206" s="1">
        <f>'PR-RAS'!E210</f>
        <v>421129.75</v>
      </c>
      <c r="E206" s="1">
        <v>0</v>
      </c>
      <c r="F206" s="1">
        <v>0</v>
      </c>
      <c r="G206" s="2">
        <f t="shared" si="0"/>
        <v>197317.11249999999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26985</v>
      </c>
      <c r="D207" s="1">
        <f>'PR-RAS'!E211</f>
        <v>43043.81</v>
      </c>
      <c r="E207" s="1">
        <v>0</v>
      </c>
      <c r="F207" s="1">
        <v>0</v>
      </c>
      <c r="G207" s="2">
        <f t="shared" si="0"/>
        <v>23292.959719999999</v>
      </c>
      <c r="H207" s="2">
        <f t="shared" si="1"/>
        <v>0.19000000000232831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82</v>
      </c>
      <c r="D208" s="1">
        <f>'PR-RAS'!E212</f>
        <v>460.52</v>
      </c>
      <c r="E208" s="1">
        <v>0</v>
      </c>
      <c r="F208" s="1">
        <v>0</v>
      </c>
      <c r="G208" s="2">
        <f t="shared" si="0"/>
        <v>207.62927999999999</v>
      </c>
      <c r="H208" s="2">
        <f t="shared" si="1"/>
        <v>0.48000000000001819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93196</v>
      </c>
      <c r="D209" s="1">
        <f>'PR-RAS'!E213</f>
        <v>377625.42</v>
      </c>
      <c r="E209" s="1">
        <v>0</v>
      </c>
      <c r="F209" s="1">
        <v>0</v>
      </c>
      <c r="G209" s="2">
        <f t="shared" si="0"/>
        <v>176476.94271999999</v>
      </c>
      <c r="H209" s="2">
        <f t="shared" si="1"/>
        <v>0.41999999998370185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91568</v>
      </c>
      <c r="D259" s="1">
        <f>'PR-RAS'!E263</f>
        <v>10667</v>
      </c>
      <c r="E259" s="1">
        <v>0</v>
      </c>
      <c r="F259" s="1">
        <v>0</v>
      </c>
      <c r="G259" s="2">
        <f t="shared" si="0"/>
        <v>29128.716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10000</v>
      </c>
      <c r="D260" s="1">
        <f>'PR-RAS'!E264</f>
        <v>0</v>
      </c>
      <c r="E260" s="1">
        <v>0</v>
      </c>
      <c r="F260" s="1">
        <v>0</v>
      </c>
      <c r="G260" s="2">
        <f t="shared" si="0"/>
        <v>2590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10000</v>
      </c>
      <c r="D261" s="1">
        <f>'PR-RAS'!E265</f>
        <v>0</v>
      </c>
      <c r="E261" s="1">
        <v>0</v>
      </c>
      <c r="F261" s="1">
        <v>0</v>
      </c>
      <c r="G261" s="2">
        <f t="shared" si="0"/>
        <v>2600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81568</v>
      </c>
      <c r="D269" s="1">
        <f>'PR-RAS'!E273</f>
        <v>10667</v>
      </c>
      <c r="E269" s="1">
        <v>0</v>
      </c>
      <c r="F269" s="1">
        <v>0</v>
      </c>
      <c r="G269" s="2">
        <f t="shared" si="8"/>
        <v>27577.736000000001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81568</v>
      </c>
      <c r="D272" s="1">
        <f>'PR-RAS'!E276</f>
        <v>0</v>
      </c>
      <c r="E272" s="1">
        <v>0</v>
      </c>
      <c r="F272" s="1">
        <v>0</v>
      </c>
      <c r="G272" s="2">
        <f t="shared" si="8"/>
        <v>22104.928</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10667</v>
      </c>
      <c r="E274" s="1">
        <v>0</v>
      </c>
      <c r="F274" s="1">
        <v>0</v>
      </c>
      <c r="G274" s="2">
        <f t="shared" si="8"/>
        <v>5824.1820000000007</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123649144</v>
      </c>
      <c r="D285" s="1">
        <f>'PR-RAS'!E289</f>
        <v>136205868.45999998</v>
      </c>
      <c r="E285" s="1">
        <v>0</v>
      </c>
      <c r="F285" s="1">
        <v>0</v>
      </c>
      <c r="G285" s="2">
        <f t="shared" si="8"/>
        <v>112481290.18127997</v>
      </c>
      <c r="H285" s="2">
        <f t="shared" si="9"/>
        <v>0.45999997854232788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4133447</v>
      </c>
      <c r="D286" s="1">
        <f>'PR-RAS'!E290</f>
        <v>0</v>
      </c>
      <c r="E286" s="1">
        <v>0</v>
      </c>
      <c r="F286" s="1">
        <v>0</v>
      </c>
      <c r="G286" s="2">
        <f t="shared" si="8"/>
        <v>1178032.3949999998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1526689.869999975</v>
      </c>
      <c r="E287" s="1">
        <v>0</v>
      </c>
      <c r="F287" s="1">
        <v>0</v>
      </c>
      <c r="G287" s="2">
        <f t="shared" si="8"/>
        <v>873266.60563998565</v>
      </c>
      <c r="H287" s="2">
        <f t="shared" si="9"/>
        <v>0.13000002503395081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5016444</v>
      </c>
      <c r="D288" s="1">
        <f>'PR-RAS'!E292</f>
        <v>4176767.21</v>
      </c>
      <c r="E288" s="1">
        <v>0</v>
      </c>
      <c r="F288" s="1">
        <v>0</v>
      </c>
      <c r="G288" s="2">
        <f t="shared" si="8"/>
        <v>3837183.8065399998</v>
      </c>
      <c r="H288" s="2">
        <f t="shared" si="9"/>
        <v>0.2099999999627471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10836962</v>
      </c>
      <c r="D290" s="1">
        <f>'PR-RAS'!E294</f>
        <v>12644680.16</v>
      </c>
      <c r="E290" s="1">
        <v>0</v>
      </c>
      <c r="F290" s="1">
        <v>0</v>
      </c>
      <c r="G290" s="2">
        <f t="shared" si="8"/>
        <v>10440507.150479998</v>
      </c>
      <c r="H290" s="2">
        <f t="shared" si="9"/>
        <v>0.16000000014901161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135476</v>
      </c>
      <c r="D291" s="1">
        <f>'PR-RAS'!E295</f>
        <v>260769.05</v>
      </c>
      <c r="E291" s="1">
        <v>0</v>
      </c>
      <c r="F291" s="1">
        <v>0</v>
      </c>
      <c r="G291" s="2">
        <f t="shared" si="8"/>
        <v>190534.08899999998</v>
      </c>
      <c r="H291" s="2">
        <f t="shared" si="9"/>
        <v>4.9999999988358468E-2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9218411</v>
      </c>
      <c r="D292" s="1">
        <f>'PR-RAS'!E296</f>
        <v>10789848.01</v>
      </c>
      <c r="E292" s="1">
        <v>0</v>
      </c>
      <c r="F292" s="1">
        <v>0</v>
      </c>
      <c r="G292" s="2">
        <f t="shared" si="8"/>
        <v>8962249.1428199988</v>
      </c>
      <c r="H292" s="2">
        <f t="shared" si="9"/>
        <v>9.9999997764825821E-3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94678</v>
      </c>
      <c r="D293" s="1">
        <f>'PR-RAS'!E298</f>
        <v>2078.23</v>
      </c>
      <c r="E293" s="1">
        <v>0</v>
      </c>
      <c r="F293" s="1">
        <v>0</v>
      </c>
      <c r="G293" s="2">
        <f t="shared" si="8"/>
        <v>28859.662319999999</v>
      </c>
      <c r="H293" s="2">
        <f t="shared" si="9"/>
        <v>0.23000000000001819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94678</v>
      </c>
      <c r="D306" s="1">
        <f>'PR-RAS'!E311</f>
        <v>2078.23</v>
      </c>
      <c r="E306" s="1">
        <v>0</v>
      </c>
      <c r="F306" s="1">
        <v>0</v>
      </c>
      <c r="G306" s="2">
        <f t="shared" si="8"/>
        <v>30144.510300000002</v>
      </c>
      <c r="H306" s="2">
        <f t="shared" si="9"/>
        <v>0.23000000000001819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3418</v>
      </c>
      <c r="D307" s="1">
        <f>'PR-RAS'!E312</f>
        <v>2078.23</v>
      </c>
      <c r="E307" s="1">
        <v>0</v>
      </c>
      <c r="F307" s="1">
        <v>0</v>
      </c>
      <c r="G307" s="2">
        <f t="shared" si="8"/>
        <v>2317.78476</v>
      </c>
      <c r="H307" s="2">
        <f t="shared" si="9"/>
        <v>0.23000000000001819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3418</v>
      </c>
      <c r="D308" s="1">
        <f>'PR-RAS'!E313</f>
        <v>2078.23</v>
      </c>
      <c r="E308" s="1">
        <v>0</v>
      </c>
      <c r="F308" s="1">
        <v>0</v>
      </c>
      <c r="G308" s="2">
        <f t="shared" si="8"/>
        <v>2325.3592199999998</v>
      </c>
      <c r="H308" s="2">
        <f t="shared" si="9"/>
        <v>0.23000000000001819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91260</v>
      </c>
      <c r="D321" s="1">
        <f>'PR-RAS'!E326</f>
        <v>0</v>
      </c>
      <c r="E321" s="1">
        <v>0</v>
      </c>
      <c r="F321" s="1">
        <v>0</v>
      </c>
      <c r="G321" s="2">
        <f t="shared" si="8"/>
        <v>29203.200000000001</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91260</v>
      </c>
      <c r="D322" s="1">
        <f>'PR-RAS'!E327</f>
        <v>0</v>
      </c>
      <c r="E322" s="1">
        <v>0</v>
      </c>
      <c r="F322" s="1">
        <v>0</v>
      </c>
      <c r="G322" s="2">
        <f t="shared" si="8"/>
        <v>29294.46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6647857</v>
      </c>
      <c r="D345" s="1">
        <f>'PR-RAS'!E350</f>
        <v>2961450.6</v>
      </c>
      <c r="E345" s="1">
        <v>0</v>
      </c>
      <c r="F345" s="1">
        <v>0</v>
      </c>
      <c r="G345" s="2">
        <f t="shared" si="8"/>
        <v>4324340.8207999989</v>
      </c>
      <c r="H345" s="2">
        <f t="shared" si="9"/>
        <v>0.39999999990686774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2363888</v>
      </c>
      <c r="D346" s="1">
        <f>'PR-RAS'!E351</f>
        <v>85616.5</v>
      </c>
      <c r="E346" s="1">
        <v>0</v>
      </c>
      <c r="F346" s="1">
        <v>0</v>
      </c>
      <c r="G346" s="2">
        <f t="shared" si="8"/>
        <v>874616.74499999988</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2363888</v>
      </c>
      <c r="D351" s="1">
        <f>'PR-RAS'!E356</f>
        <v>85616.5</v>
      </c>
      <c r="E351" s="1">
        <v>0</v>
      </c>
      <c r="F351" s="1">
        <v>0</v>
      </c>
      <c r="G351" s="2">
        <f t="shared" si="8"/>
        <v>887292.35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1971</v>
      </c>
      <c r="D354" s="1">
        <f>'PR-RAS'!E359</f>
        <v>28741.5</v>
      </c>
      <c r="E354" s="1">
        <v>0</v>
      </c>
      <c r="F354" s="1">
        <v>0</v>
      </c>
      <c r="G354" s="2">
        <f t="shared" si="8"/>
        <v>20987.261999999999</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2361917</v>
      </c>
      <c r="D355" s="1">
        <f>'PR-RAS'!E360</f>
        <v>56875</v>
      </c>
      <c r="E355" s="1">
        <v>0</v>
      </c>
      <c r="F355" s="1">
        <v>0</v>
      </c>
      <c r="G355" s="2">
        <f t="shared" si="8"/>
        <v>876386.1179999999</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4283969</v>
      </c>
      <c r="D358" s="1">
        <f>'PR-RAS'!E363</f>
        <v>2875834.1</v>
      </c>
      <c r="E358" s="1">
        <v>0</v>
      </c>
      <c r="F358" s="1">
        <v>0</v>
      </c>
      <c r="G358" s="2">
        <f t="shared" si="8"/>
        <v>3582722.4803999998</v>
      </c>
      <c r="H358" s="2">
        <f t="shared" si="9"/>
        <v>0.10000000009313226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168969</v>
      </c>
      <c r="D364" s="1">
        <f>'PR-RAS'!E369</f>
        <v>2875834.1</v>
      </c>
      <c r="E364" s="1">
        <v>0</v>
      </c>
      <c r="F364" s="1">
        <v>0</v>
      </c>
      <c r="G364" s="2">
        <f t="shared" si="8"/>
        <v>2149191.3036000002</v>
      </c>
      <c r="H364" s="2">
        <f t="shared" si="9"/>
        <v>0.10000000009313226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69096</v>
      </c>
      <c r="D365" s="1">
        <f>'PR-RAS'!E370</f>
        <v>371369.2</v>
      </c>
      <c r="E365" s="1">
        <v>0</v>
      </c>
      <c r="F365" s="1">
        <v>0</v>
      </c>
      <c r="G365" s="2">
        <f t="shared" si="8"/>
        <v>295507.72159999999</v>
      </c>
      <c r="H365" s="2">
        <f t="shared" si="9"/>
        <v>0.20000000001164153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5728</v>
      </c>
      <c r="D366" s="1">
        <f>'PR-RAS'!E371</f>
        <v>79144.460000000006</v>
      </c>
      <c r="E366" s="1">
        <v>0</v>
      </c>
      <c r="F366" s="1">
        <v>0</v>
      </c>
      <c r="G366" s="2">
        <f t="shared" si="8"/>
        <v>59866.175800000005</v>
      </c>
      <c r="H366" s="2">
        <f t="shared" si="9"/>
        <v>0.46000000000640284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3124.9</v>
      </c>
      <c r="E367" s="1">
        <v>0</v>
      </c>
      <c r="F367" s="1">
        <v>0</v>
      </c>
      <c r="G367" s="2">
        <f t="shared" si="8"/>
        <v>2287.4268000000002</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55158</v>
      </c>
      <c r="D368" s="1">
        <f>'PR-RAS'!E373</f>
        <v>2262390.46</v>
      </c>
      <c r="E368" s="1">
        <v>0</v>
      </c>
      <c r="F368" s="1">
        <v>0</v>
      </c>
      <c r="G368" s="2">
        <f t="shared" si="8"/>
        <v>1680837.5836399999</v>
      </c>
      <c r="H368" s="2">
        <f t="shared" si="9"/>
        <v>0.4599999999627471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38987</v>
      </c>
      <c r="D371" s="1">
        <f>'PR-RAS'!E376</f>
        <v>159805.07999999999</v>
      </c>
      <c r="E371" s="1">
        <v>0</v>
      </c>
      <c r="F371" s="1">
        <v>0</v>
      </c>
      <c r="G371" s="2">
        <f t="shared" si="8"/>
        <v>132680.9492</v>
      </c>
      <c r="H371" s="2">
        <f t="shared" si="9"/>
        <v>7.9999999987194315E-2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4115000</v>
      </c>
      <c r="D373" s="1">
        <f>'PR-RAS'!E378</f>
        <v>0</v>
      </c>
      <c r="E373" s="1">
        <v>0</v>
      </c>
      <c r="F373" s="1">
        <v>0</v>
      </c>
      <c r="G373" s="2">
        <f t="shared" si="8"/>
        <v>1530780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4115000</v>
      </c>
      <c r="D374" s="1">
        <f>'PR-RAS'!E379</f>
        <v>0</v>
      </c>
      <c r="E374" s="1">
        <v>0</v>
      </c>
      <c r="F374" s="1">
        <v>0</v>
      </c>
      <c r="G374" s="2">
        <f t="shared" si="8"/>
        <v>1534895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6553179</v>
      </c>
      <c r="D403" s="1">
        <f>'PR-RAS'!E408</f>
        <v>2959372.37</v>
      </c>
      <c r="E403" s="1">
        <v>0</v>
      </c>
      <c r="F403" s="1">
        <v>0</v>
      </c>
      <c r="G403" s="2">
        <f t="shared" si="8"/>
        <v>5013713.3434800003</v>
      </c>
      <c r="H403" s="2">
        <f t="shared" si="9"/>
        <v>0.37000000011175871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1580055</v>
      </c>
      <c r="D404" s="1">
        <f>'PR-RAS'!E409</f>
        <v>0</v>
      </c>
      <c r="E404" s="1">
        <v>0</v>
      </c>
      <c r="F404" s="1">
        <v>0</v>
      </c>
      <c r="G404" s="2">
        <f t="shared" si="8"/>
        <v>636762.16500000004</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16898</v>
      </c>
      <c r="D406" s="1">
        <f>'PR-RAS'!E411</f>
        <v>10960.11</v>
      </c>
      <c r="E406" s="1">
        <v>0</v>
      </c>
      <c r="F406" s="1">
        <v>0</v>
      </c>
      <c r="G406" s="2">
        <f t="shared" si="8"/>
        <v>15721.379100000002</v>
      </c>
      <c r="H406" s="2">
        <f t="shared" si="9"/>
        <v>0.11000000000058208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127877269</v>
      </c>
      <c r="D407" s="1">
        <f>'PR-RAS'!E412</f>
        <v>134681256.81999999</v>
      </c>
      <c r="E407" s="1">
        <v>0</v>
      </c>
      <c r="F407" s="1">
        <v>0</v>
      </c>
      <c r="G407" s="2">
        <f t="shared" si="8"/>
        <v>161279351.75184</v>
      </c>
      <c r="H407" s="2">
        <f t="shared" si="9"/>
        <v>0.18000000715255737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130297001</v>
      </c>
      <c r="D408" s="1">
        <f>'PR-RAS'!E413</f>
        <v>139167319.05999997</v>
      </c>
      <c r="E408" s="1">
        <v>0</v>
      </c>
      <c r="F408" s="1">
        <v>0</v>
      </c>
      <c r="G408" s="2">
        <f t="shared" si="8"/>
        <v>166313077.12183997</v>
      </c>
      <c r="H408" s="2">
        <f t="shared" si="9"/>
        <v>5.9999972581863403E-2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2419732</v>
      </c>
      <c r="D410" s="1">
        <f>'PR-RAS'!E415</f>
        <v>4486062.2399999797</v>
      </c>
      <c r="E410" s="1">
        <v>0</v>
      </c>
      <c r="F410" s="1">
        <v>0</v>
      </c>
      <c r="G410" s="2">
        <f t="shared" si="8"/>
        <v>4659269.3003199827</v>
      </c>
      <c r="H410" s="2">
        <f t="shared" si="9"/>
        <v>0.23999997973442078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6596499</v>
      </c>
      <c r="D411" s="1">
        <f>'PR-RAS'!E416</f>
        <v>4176767.21</v>
      </c>
      <c r="E411" s="1">
        <v>0</v>
      </c>
      <c r="F411" s="1">
        <v>0</v>
      </c>
      <c r="G411" s="2">
        <f t="shared" si="8"/>
        <v>6129513.7021999992</v>
      </c>
      <c r="H411" s="2">
        <f t="shared" si="9"/>
        <v>0.2099999999627471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10853860</v>
      </c>
      <c r="D413" s="1">
        <f>'PR-RAS'!E418</f>
        <v>12655640.27</v>
      </c>
      <c r="E413" s="1">
        <v>0</v>
      </c>
      <c r="F413" s="1">
        <v>0</v>
      </c>
      <c r="G413" s="2">
        <f t="shared" si="8"/>
        <v>14900037.902479999</v>
      </c>
      <c r="H413" s="2">
        <f t="shared" si="9"/>
        <v>0.26999999955296516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127877269</v>
      </c>
      <c r="D633" s="1">
        <f>'PR-RAS'!E639</f>
        <v>134681256.81999999</v>
      </c>
      <c r="E633" s="1">
        <v>0</v>
      </c>
      <c r="F633" s="1">
        <v>0</v>
      </c>
      <c r="G633" s="2">
        <f t="shared" si="10"/>
        <v>251055542.62847999</v>
      </c>
      <c r="H633" s="2">
        <f t="shared" si="11"/>
        <v>0.18000000715255737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130297001</v>
      </c>
      <c r="D634" s="1">
        <f>'PR-RAS'!E640</f>
        <v>139167319.05999997</v>
      </c>
      <c r="E634" s="1">
        <v>0</v>
      </c>
      <c r="F634" s="1">
        <v>0</v>
      </c>
      <c r="G634" s="2">
        <f t="shared" si="10"/>
        <v>258663827.56295997</v>
      </c>
      <c r="H634" s="2">
        <f t="shared" si="11"/>
        <v>5.9999972581863403E-2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2419732</v>
      </c>
      <c r="D636" s="1">
        <f>'PR-RAS'!E642</f>
        <v>4486062.2399999797</v>
      </c>
      <c r="E636" s="1">
        <v>0</v>
      </c>
      <c r="F636" s="1">
        <v>0</v>
      </c>
      <c r="G636" s="2">
        <f t="shared" si="10"/>
        <v>7233828.8647999745</v>
      </c>
      <c r="H636" s="2">
        <f t="shared" si="11"/>
        <v>0.23999997973442078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6596499</v>
      </c>
      <c r="D637" s="1">
        <f>'PR-RAS'!E643</f>
        <v>4176767.21</v>
      </c>
      <c r="E637" s="1">
        <v>0</v>
      </c>
      <c r="F637" s="1">
        <v>0</v>
      </c>
      <c r="G637" s="2">
        <f t="shared" si="10"/>
        <v>9508221.2551199999</v>
      </c>
      <c r="H637" s="2">
        <f t="shared" si="11"/>
        <v>0.2099999999627471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4176767</v>
      </c>
      <c r="D639" s="1">
        <f>'PR-RAS'!E645</f>
        <v>0</v>
      </c>
      <c r="E639" s="1">
        <v>0</v>
      </c>
      <c r="F639" s="1">
        <v>0</v>
      </c>
      <c r="G639" s="2">
        <f t="shared" si="10"/>
        <v>2664777.3459999999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309295.02999997977</v>
      </c>
      <c r="E640" s="1">
        <v>0</v>
      </c>
      <c r="F640" s="1">
        <v>0</v>
      </c>
      <c r="G640" s="2">
        <f t="shared" si="10"/>
        <v>395279.04833997414</v>
      </c>
      <c r="H640" s="2">
        <f t="shared" si="11"/>
        <v>2.9999979771673679E-2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16290002</v>
      </c>
      <c r="D642" s="1">
        <f>'PR-RAS'!E649</f>
        <v>13151604.390000001</v>
      </c>
      <c r="E642" s="1">
        <v>0</v>
      </c>
      <c r="F642" s="1">
        <v>0</v>
      </c>
      <c r="G642" s="2">
        <f t="shared" si="10"/>
        <v>27302248.109980002</v>
      </c>
      <c r="H642" s="2">
        <f t="shared" si="11"/>
        <v>0.39000000059604645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129957747</v>
      </c>
      <c r="D643" s="1">
        <f>'PR-RAS'!E650</f>
        <v>136509995.46000001</v>
      </c>
      <c r="E643" s="1">
        <v>0</v>
      </c>
      <c r="F643" s="1">
        <v>0</v>
      </c>
      <c r="G643" s="2">
        <f t="shared" si="10"/>
        <v>258711707.74464002</v>
      </c>
      <c r="H643" s="2">
        <f t="shared" si="11"/>
        <v>0.46000000834465027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133096145</v>
      </c>
      <c r="D644" s="1">
        <f>'PR-RAS'!E651</f>
        <v>138894325.03999999</v>
      </c>
      <c r="E644" s="1">
        <v>0</v>
      </c>
      <c r="F644" s="1">
        <v>0</v>
      </c>
      <c r="G644" s="2">
        <f t="shared" si="10"/>
        <v>264198923.23644</v>
      </c>
      <c r="H644" s="2">
        <f t="shared" si="11"/>
        <v>3.9999991655349731E-2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13151604</v>
      </c>
      <c r="D645" s="1">
        <f>'PR-RAS'!E652</f>
        <v>10767274.810000032</v>
      </c>
      <c r="E645" s="1">
        <v>0</v>
      </c>
      <c r="F645" s="1">
        <v>0</v>
      </c>
      <c r="G645" s="2">
        <f t="shared" si="10"/>
        <v>22337882.931280043</v>
      </c>
      <c r="H645" s="2">
        <f t="shared" si="11"/>
        <v>0.18999996781349182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547</v>
      </c>
      <c r="D647" s="1">
        <f>'PR-RAS'!E654</f>
        <v>545</v>
      </c>
      <c r="E647" s="1">
        <v>0</v>
      </c>
      <c r="F647" s="1">
        <v>0</v>
      </c>
      <c r="G647" s="2">
        <f t="shared" si="10"/>
        <v>1057.502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535</v>
      </c>
      <c r="D649" s="1">
        <f>'PR-RAS'!E656</f>
        <v>537</v>
      </c>
      <c r="E649" s="1">
        <v>0</v>
      </c>
      <c r="F649" s="1">
        <v>0</v>
      </c>
      <c r="G649" s="2">
        <f t="shared" si="10"/>
        <v>1042.6320000000001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4720258</v>
      </c>
      <c r="D662" s="1">
        <f>'PR-RAS'!E669</f>
        <v>4529802.1900000004</v>
      </c>
      <c r="E662" s="1">
        <v>0</v>
      </c>
      <c r="F662" s="1">
        <v>0</v>
      </c>
      <c r="G662" s="2">
        <f t="shared" si="10"/>
        <v>9108489.0331800003</v>
      </c>
      <c r="H662" s="2">
        <f t="shared" si="11"/>
        <v>0.19000000040978193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389003</v>
      </c>
      <c r="D668" s="1">
        <f>'PR-RAS'!E675</f>
        <v>3370208.78</v>
      </c>
      <c r="E668" s="1">
        <v>0</v>
      </c>
      <c r="F668" s="1">
        <v>0</v>
      </c>
      <c r="G668" s="2">
        <f t="shared" si="10"/>
        <v>4755323.5135199996</v>
      </c>
      <c r="H668" s="2">
        <f t="shared" si="11"/>
        <v>0.22000000020489097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1921000</v>
      </c>
      <c r="D669" s="1">
        <f>'PR-RAS'!E676</f>
        <v>1972000</v>
      </c>
      <c r="E669" s="1">
        <v>0</v>
      </c>
      <c r="F669" s="1">
        <v>0</v>
      </c>
      <c r="G669" s="2">
        <f t="shared" si="10"/>
        <v>3917820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1693950</v>
      </c>
      <c r="D687" s="1">
        <f>'PR-RAS'!E694</f>
        <v>1705079.13</v>
      </c>
      <c r="E687" s="1">
        <v>0</v>
      </c>
      <c r="F687" s="1">
        <v>0</v>
      </c>
      <c r="G687" s="2">
        <f t="shared" si="10"/>
        <v>3501418.2663600002</v>
      </c>
      <c r="H687" s="2">
        <f t="shared" si="11"/>
        <v>0.12999999988824129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136004</v>
      </c>
      <c r="D705" s="1">
        <f>'PR-RAS'!E712</f>
        <v>136558.85999999999</v>
      </c>
      <c r="E705" s="1">
        <v>0</v>
      </c>
      <c r="F705" s="1">
        <v>0</v>
      </c>
      <c r="G705" s="2">
        <f t="shared" si="10"/>
        <v>288021.69087999995</v>
      </c>
      <c r="H705" s="2">
        <f t="shared" si="11"/>
        <v>0.14000000001396984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139478</v>
      </c>
      <c r="D709" s="1">
        <f>'PR-RAS'!E716</f>
        <v>168879.74</v>
      </c>
      <c r="E709" s="1">
        <v>0</v>
      </c>
      <c r="F709" s="1">
        <v>0</v>
      </c>
      <c r="G709" s="2">
        <f t="shared" si="10"/>
        <v>337884.13583999994</v>
      </c>
      <c r="H709" s="2">
        <f t="shared" si="11"/>
        <v>0.26000000000931323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401373</v>
      </c>
      <c r="D710" s="1">
        <f>'PR-RAS'!E717</f>
        <v>470192.13</v>
      </c>
      <c r="E710" s="1">
        <v>0</v>
      </c>
      <c r="F710" s="1">
        <v>0</v>
      </c>
      <c r="G710" s="2">
        <f t="shared" si="10"/>
        <v>951305.89733999991</v>
      </c>
      <c r="H710" s="2">
        <f t="shared" si="11"/>
        <v>0.13000000000465661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2559065</v>
      </c>
      <c r="D711" s="1">
        <f>'PR-RAS'!E718</f>
        <v>2691385.22</v>
      </c>
      <c r="E711" s="1">
        <v>0</v>
      </c>
      <c r="F711" s="1">
        <v>0</v>
      </c>
      <c r="G711" s="2">
        <f t="shared" si="10"/>
        <v>5638703.1623999998</v>
      </c>
      <c r="H711" s="2">
        <f t="shared" si="11"/>
        <v>0.22000000020489097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23584</v>
      </c>
      <c r="D713" s="1">
        <f>'PR-RAS'!E720</f>
        <v>18258.72</v>
      </c>
      <c r="E713" s="1">
        <v>0</v>
      </c>
      <c r="F713" s="1">
        <v>0</v>
      </c>
      <c r="G713" s="2">
        <f t="shared" si="10"/>
        <v>42792.225279999999</v>
      </c>
      <c r="H713" s="2">
        <f t="shared" si="11"/>
        <v>0.27999999999883585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116917</v>
      </c>
      <c r="D715" s="1">
        <f>'PR-RAS'!E722</f>
        <v>200572.9</v>
      </c>
      <c r="E715" s="1">
        <v>0</v>
      </c>
      <c r="F715" s="1">
        <v>0</v>
      </c>
      <c r="G715" s="2">
        <f t="shared" si="10"/>
        <v>369896.83919999999</v>
      </c>
      <c r="H715" s="2">
        <f t="shared" si="11"/>
        <v>0.10000000000582077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226813</v>
      </c>
      <c r="D716" s="1">
        <f>'PR-RAS'!E723</f>
        <v>213626.01</v>
      </c>
      <c r="E716" s="1">
        <v>0</v>
      </c>
      <c r="F716" s="1">
        <v>0</v>
      </c>
      <c r="G716" s="2">
        <f t="shared" si="10"/>
        <v>467656.48930000002</v>
      </c>
      <c r="H716" s="2">
        <f t="shared" si="11"/>
        <v>1.0000000009313226E-2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67463</v>
      </c>
      <c r="D718" s="1">
        <f>'PR-RAS'!E725</f>
        <v>62223.93</v>
      </c>
      <c r="E718" s="1">
        <v>0</v>
      </c>
      <c r="F718" s="1">
        <v>0</v>
      </c>
      <c r="G718" s="2">
        <f t="shared" si="10"/>
        <v>137600.08661999999</v>
      </c>
      <c r="H718" s="2">
        <f t="shared" si="11"/>
        <v>6.9999999999708962E-2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51304</v>
      </c>
      <c r="D719" s="1">
        <f>'PR-RAS'!E726</f>
        <v>43227.96</v>
      </c>
      <c r="E719" s="1">
        <v>0</v>
      </c>
      <c r="F719" s="1">
        <v>0</v>
      </c>
      <c r="G719" s="2">
        <f t="shared" si="10"/>
        <v>98911.622559999989</v>
      </c>
      <c r="H719" s="2">
        <f t="shared" si="11"/>
        <v>4.0000000000873115E-2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49270710</v>
      </c>
      <c r="D984" s="6">
        <f>BILANCA!E6</f>
        <v>46498913.359999999</v>
      </c>
      <c r="E984" s="6">
        <v>0</v>
      </c>
      <c r="F984" s="6">
        <v>0</v>
      </c>
      <c r="G984" s="7">
        <f t="shared" ref="G984:G1241" si="22">B984/1000*C984+B984/500*D984</f>
        <v>142268.53672</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24540782</v>
      </c>
      <c r="D985" s="1">
        <f>BILANCA!E7</f>
        <v>22005094.469999995</v>
      </c>
      <c r="E985" s="1">
        <v>0</v>
      </c>
      <c r="F985" s="1">
        <v>0</v>
      </c>
      <c r="G985" s="2">
        <f t="shared" si="22"/>
        <v>137101.94188</v>
      </c>
      <c r="H985" s="2">
        <f t="shared" si="19"/>
        <v>0.46999999508261681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2572885</v>
      </c>
      <c r="D986" s="1">
        <f>BILANCA!E8</f>
        <v>2601626.5200000005</v>
      </c>
      <c r="E986" s="1">
        <v>0</v>
      </c>
      <c r="F986" s="1">
        <v>0</v>
      </c>
      <c r="G986" s="2">
        <f t="shared" si="22"/>
        <v>23328.414120000001</v>
      </c>
      <c r="H986" s="2">
        <f t="shared" si="19"/>
        <v>0.47999999951571226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3975437</v>
      </c>
      <c r="D988" s="1">
        <f>BILANCA!E10</f>
        <v>4004178.93</v>
      </c>
      <c r="E988" s="1">
        <v>0</v>
      </c>
      <c r="F988" s="1">
        <v>0</v>
      </c>
      <c r="G988" s="2">
        <f t="shared" si="22"/>
        <v>59918.974300000002</v>
      </c>
      <c r="H988" s="2">
        <f t="shared" si="19"/>
        <v>6.9999999832361937E-2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1402552</v>
      </c>
      <c r="D989" s="1">
        <f>BILANCA!E11</f>
        <v>1402552.41</v>
      </c>
      <c r="E989" s="1">
        <v>0</v>
      </c>
      <c r="F989" s="1">
        <v>0</v>
      </c>
      <c r="G989" s="2">
        <f t="shared" si="22"/>
        <v>25245.940920000001</v>
      </c>
      <c r="H989" s="2">
        <f t="shared" si="19"/>
        <v>0.40999999991618097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20419501</v>
      </c>
      <c r="D990" s="1">
        <f>BILANCA!E12</f>
        <v>17933477.069999997</v>
      </c>
      <c r="E990" s="1">
        <v>0</v>
      </c>
      <c r="F990" s="1">
        <v>0</v>
      </c>
      <c r="G990" s="2">
        <f t="shared" si="22"/>
        <v>394005.18597999995</v>
      </c>
      <c r="H990" s="2">
        <f t="shared" si="19"/>
        <v>6.9999996572732925E-2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6146811</v>
      </c>
      <c r="D991" s="1">
        <f>BILANCA!E13</f>
        <v>6064601.4100000001</v>
      </c>
      <c r="E991" s="1">
        <v>0</v>
      </c>
      <c r="F991" s="1">
        <v>0</v>
      </c>
      <c r="G991" s="2">
        <f t="shared" si="22"/>
        <v>146208.11056</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9238995</v>
      </c>
      <c r="D993" s="1">
        <f>BILANCA!E15</f>
        <v>9238994.8200000003</v>
      </c>
      <c r="E993" s="1">
        <v>0</v>
      </c>
      <c r="F993" s="1">
        <v>0</v>
      </c>
      <c r="G993" s="2">
        <f t="shared" si="22"/>
        <v>277169.84639999998</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3092184</v>
      </c>
      <c r="D996" s="1">
        <f>BILANCA!E18</f>
        <v>3174393.41</v>
      </c>
      <c r="E996" s="1">
        <v>0</v>
      </c>
      <c r="F996" s="1">
        <v>0</v>
      </c>
      <c r="G996" s="2">
        <f t="shared" si="22"/>
        <v>122732.62065999999</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1636808</v>
      </c>
      <c r="D997" s="1">
        <f>BILANCA!E19</f>
        <v>3415593.1099999994</v>
      </c>
      <c r="E997" s="1">
        <v>0</v>
      </c>
      <c r="F997" s="1">
        <v>0</v>
      </c>
      <c r="G997" s="2">
        <f t="shared" si="22"/>
        <v>118551.91907999999</v>
      </c>
      <c r="H997" s="2">
        <f t="shared" si="19"/>
        <v>0.10999999940395355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2428123</v>
      </c>
      <c r="D998" s="1">
        <f>BILANCA!E20</f>
        <v>2698822.34</v>
      </c>
      <c r="E998" s="1">
        <v>0</v>
      </c>
      <c r="F998" s="1">
        <v>0</v>
      </c>
      <c r="G998" s="2">
        <f t="shared" si="22"/>
        <v>117386.51519999999</v>
      </c>
      <c r="H998" s="2">
        <f t="shared" si="19"/>
        <v>0.33999999985098839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2371258</v>
      </c>
      <c r="D999" s="1">
        <f>BILANCA!E21</f>
        <v>2423755.84</v>
      </c>
      <c r="E999" s="1">
        <v>0</v>
      </c>
      <c r="F999" s="1">
        <v>0</v>
      </c>
      <c r="G999" s="2">
        <f t="shared" si="22"/>
        <v>115500.31487999999</v>
      </c>
      <c r="H999" s="2">
        <f t="shared" si="19"/>
        <v>0.16000000014901161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375460</v>
      </c>
      <c r="D1000" s="1">
        <f>BILANCA!E22</f>
        <v>343239.12</v>
      </c>
      <c r="E1000" s="1">
        <v>0</v>
      </c>
      <c r="F1000" s="1">
        <v>0</v>
      </c>
      <c r="G1000" s="2">
        <f t="shared" si="22"/>
        <v>18052.950080000002</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11803977</v>
      </c>
      <c r="D1001" s="1">
        <f>BILANCA!E23</f>
        <v>13456855.75</v>
      </c>
      <c r="E1001" s="1">
        <v>0</v>
      </c>
      <c r="F1001" s="1">
        <v>0</v>
      </c>
      <c r="G1001" s="2">
        <f t="shared" si="22"/>
        <v>696918.39299999992</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23627</v>
      </c>
      <c r="D1002" s="1">
        <f>BILANCA!E24</f>
        <v>23627.37</v>
      </c>
      <c r="E1002" s="1">
        <v>0</v>
      </c>
      <c r="F1002" s="1">
        <v>0</v>
      </c>
      <c r="G1002" s="2">
        <f t="shared" si="22"/>
        <v>1346.75306</v>
      </c>
      <c r="H1002" s="2">
        <f t="shared" si="19"/>
        <v>0.36999999999898137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1150354</v>
      </c>
      <c r="D1004" s="1">
        <f>BILANCA!E26</f>
        <v>1213944.33</v>
      </c>
      <c r="E1004" s="1">
        <v>0</v>
      </c>
      <c r="F1004" s="1">
        <v>0</v>
      </c>
      <c r="G1004" s="2">
        <f t="shared" si="22"/>
        <v>75143.095860000001</v>
      </c>
      <c r="H1004" s="2">
        <f t="shared" si="19"/>
        <v>0.33000000007450581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16515991</v>
      </c>
      <c r="D1006" s="1">
        <f>BILANCA!E28</f>
        <v>16744651.640000001</v>
      </c>
      <c r="E1006" s="1">
        <v>0</v>
      </c>
      <c r="F1006" s="1">
        <v>0</v>
      </c>
      <c r="G1006" s="2">
        <f t="shared" si="22"/>
        <v>1150121.76844</v>
      </c>
      <c r="H1006" s="2">
        <f t="shared" si="19"/>
        <v>0.35999999940395355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12633371</v>
      </c>
      <c r="D1007" s="1">
        <f>BILANCA!E29</f>
        <v>8452445.8399999961</v>
      </c>
      <c r="E1007" s="1">
        <v>0</v>
      </c>
      <c r="F1007" s="1">
        <v>0</v>
      </c>
      <c r="G1007" s="2">
        <f t="shared" si="22"/>
        <v>708918.30431999988</v>
      </c>
      <c r="H1007" s="2">
        <f t="shared" si="19"/>
        <v>0.16000000387430191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51665962</v>
      </c>
      <c r="D1008" s="1">
        <f>BILANCA!E30</f>
        <v>51142825.689999998</v>
      </c>
      <c r="E1008" s="1">
        <v>0</v>
      </c>
      <c r="F1008" s="1">
        <v>0</v>
      </c>
      <c r="G1008" s="2">
        <f t="shared" si="22"/>
        <v>3848790.3344999999</v>
      </c>
      <c r="H1008" s="2">
        <f t="shared" si="19"/>
        <v>0.31000000238418579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39032591</v>
      </c>
      <c r="D1012" s="1">
        <f>BILANCA!E34</f>
        <v>42690379.850000001</v>
      </c>
      <c r="E1012" s="1">
        <v>0</v>
      </c>
      <c r="F1012" s="1">
        <v>0</v>
      </c>
      <c r="G1012" s="2">
        <f t="shared" si="22"/>
        <v>3607987.1703000003</v>
      </c>
      <c r="H1012" s="2">
        <f t="shared" si="19"/>
        <v>0.14999999850988388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2511</v>
      </c>
      <c r="D1023" s="1">
        <f>BILANCA!E45</f>
        <v>836.7100000000064</v>
      </c>
      <c r="E1023" s="1">
        <v>0</v>
      </c>
      <c r="F1023" s="1">
        <v>0</v>
      </c>
      <c r="G1023" s="2">
        <f t="shared" si="22"/>
        <v>167.37680000000051</v>
      </c>
      <c r="H1023" s="2">
        <f t="shared" si="19"/>
        <v>0.28999999999359716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130140</v>
      </c>
      <c r="D1025" s="1">
        <f>BILANCA!E47</f>
        <v>128253.61</v>
      </c>
      <c r="E1025" s="1">
        <v>0</v>
      </c>
      <c r="F1025" s="1">
        <v>0</v>
      </c>
      <c r="G1025" s="2">
        <f t="shared" si="22"/>
        <v>16239.183240000002</v>
      </c>
      <c r="H1025" s="2">
        <f t="shared" si="19"/>
        <v>0.38999999999941792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127629</v>
      </c>
      <c r="D1028" s="1">
        <f>BILANCA!E50</f>
        <v>127416.9</v>
      </c>
      <c r="E1028" s="1">
        <v>0</v>
      </c>
      <c r="F1028" s="1">
        <v>0</v>
      </c>
      <c r="G1028" s="2">
        <f t="shared" si="22"/>
        <v>17210.825999999997</v>
      </c>
      <c r="H1028" s="2">
        <f t="shared" si="19"/>
        <v>0.10000000000582077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1176469</v>
      </c>
      <c r="D1032" s="1">
        <f>BILANCA!E54</f>
        <v>1149804.8600000001</v>
      </c>
      <c r="E1032" s="1">
        <v>0</v>
      </c>
      <c r="F1032" s="1">
        <v>0</v>
      </c>
      <c r="G1032" s="2">
        <f t="shared" si="22"/>
        <v>170327.85728</v>
      </c>
      <c r="H1032" s="2">
        <f t="shared" si="19"/>
        <v>0.13999999989755452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1176469</v>
      </c>
      <c r="D1033" s="1">
        <f>BILANCA!E55</f>
        <v>1149804.8600000001</v>
      </c>
      <c r="E1033" s="1">
        <v>0</v>
      </c>
      <c r="F1033" s="1">
        <v>0</v>
      </c>
      <c r="G1033" s="2">
        <f t="shared" si="22"/>
        <v>173803.93600000002</v>
      </c>
      <c r="H1033" s="2">
        <f t="shared" si="19"/>
        <v>0.13999999989755452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56875</v>
      </c>
      <c r="E1034" s="1">
        <v>0</v>
      </c>
      <c r="F1034" s="1">
        <v>0</v>
      </c>
      <c r="G1034" s="2">
        <f t="shared" si="22"/>
        <v>5801.25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56875</v>
      </c>
      <c r="E1035" s="1">
        <v>0</v>
      </c>
      <c r="F1035" s="1">
        <v>0</v>
      </c>
      <c r="G1035" s="2">
        <f t="shared" si="22"/>
        <v>5915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1548396</v>
      </c>
      <c r="D1041" s="1">
        <f>BILANCA!E63</f>
        <v>1413115.88</v>
      </c>
      <c r="E1041" s="1">
        <v>0</v>
      </c>
      <c r="F1041" s="1">
        <v>0</v>
      </c>
      <c r="G1041" s="2">
        <f t="shared" si="22"/>
        <v>253728.41008</v>
      </c>
      <c r="H1041" s="2">
        <f t="shared" si="19"/>
        <v>0.12000000011175871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1548396</v>
      </c>
      <c r="D1042" s="1">
        <f>BILANCA!E64</f>
        <v>1413115.88</v>
      </c>
      <c r="E1042" s="1">
        <v>0</v>
      </c>
      <c r="F1042" s="1">
        <v>0</v>
      </c>
      <c r="G1042" s="2">
        <f t="shared" si="22"/>
        <v>258103.03783999998</v>
      </c>
      <c r="H1042" s="2">
        <f t="shared" si="19"/>
        <v>0.12000000011175871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24729928</v>
      </c>
      <c r="D1046" s="1">
        <f>BILANCA!E68</f>
        <v>24493818.890000001</v>
      </c>
      <c r="E1046" s="1">
        <v>0</v>
      </c>
      <c r="F1046" s="1">
        <v>0</v>
      </c>
      <c r="G1046" s="2">
        <f t="shared" si="22"/>
        <v>4644206.6441400005</v>
      </c>
      <c r="H1046" s="2">
        <f t="shared" si="19"/>
        <v>0.10999999940395355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13151604</v>
      </c>
      <c r="D1047" s="1">
        <f>BILANCA!E69</f>
        <v>10767274.810000001</v>
      </c>
      <c r="E1047" s="1">
        <v>0</v>
      </c>
      <c r="F1047" s="1">
        <v>0</v>
      </c>
      <c r="G1047" s="2">
        <f t="shared" si="22"/>
        <v>2219913.8316800003</v>
      </c>
      <c r="H1047" s="2">
        <f t="shared" si="19"/>
        <v>0.18999999947845936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13147574</v>
      </c>
      <c r="D1048" s="1">
        <f>BILANCA!E70</f>
        <v>10767274.810000001</v>
      </c>
      <c r="E1048" s="1">
        <v>0</v>
      </c>
      <c r="F1048" s="1">
        <v>0</v>
      </c>
      <c r="G1048" s="2">
        <f t="shared" si="22"/>
        <v>2254338.0353000001</v>
      </c>
      <c r="H1048" s="2">
        <f t="shared" si="19"/>
        <v>0.18999999947845936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13147574</v>
      </c>
      <c r="D1050" s="1">
        <f>BILANCA!E72</f>
        <v>10767274.810000001</v>
      </c>
      <c r="E1050" s="1">
        <v>0</v>
      </c>
      <c r="F1050" s="1">
        <v>0</v>
      </c>
      <c r="G1050" s="2">
        <f t="shared" si="22"/>
        <v>2323702.28254</v>
      </c>
      <c r="H1050" s="2">
        <f t="shared" si="19"/>
        <v>0.18999999947845936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4030</v>
      </c>
      <c r="D1054" s="1">
        <f>BILANCA!E76</f>
        <v>0</v>
      </c>
      <c r="E1054" s="1">
        <v>0</v>
      </c>
      <c r="F1054" s="1">
        <v>0</v>
      </c>
      <c r="G1054" s="2">
        <f t="shared" si="22"/>
        <v>286.13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724464</v>
      </c>
      <c r="D1056" s="1">
        <f>BILANCA!E78</f>
        <v>1070903.81</v>
      </c>
      <c r="E1056" s="1">
        <v>0</v>
      </c>
      <c r="F1056" s="1">
        <v>0</v>
      </c>
      <c r="G1056" s="2">
        <f t="shared" si="22"/>
        <v>209237.82826000001</v>
      </c>
      <c r="H1056" s="2">
        <f t="shared" si="19"/>
        <v>0.18999999994412065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100</v>
      </c>
      <c r="E1061" s="1">
        <v>0</v>
      </c>
      <c r="F1061" s="1">
        <v>0</v>
      </c>
      <c r="G1061" s="2">
        <f t="shared" si="22"/>
        <v>15.6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59813</v>
      </c>
      <c r="D1062" s="1">
        <f>BILANCA!E84</f>
        <v>136823.29999999999</v>
      </c>
      <c r="E1062" s="1">
        <v>0</v>
      </c>
      <c r="F1062" s="1">
        <v>0</v>
      </c>
      <c r="G1062" s="2">
        <f t="shared" si="22"/>
        <v>26343.308399999998</v>
      </c>
      <c r="H1062" s="2">
        <f t="shared" si="19"/>
        <v>0.29999999998835847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4182</v>
      </c>
      <c r="D1063" s="1">
        <f>BILANCA!E85</f>
        <v>29865.08</v>
      </c>
      <c r="E1063" s="1">
        <v>0</v>
      </c>
      <c r="F1063" s="1">
        <v>0</v>
      </c>
      <c r="G1063" s="2">
        <f t="shared" si="22"/>
        <v>5112.9728000000005</v>
      </c>
      <c r="H1063" s="2">
        <f t="shared" si="19"/>
        <v>8.000000000174623E-2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668833</v>
      </c>
      <c r="D1064" s="1">
        <f>BILANCA!E86</f>
        <v>963845.59</v>
      </c>
      <c r="E1064" s="1">
        <v>0</v>
      </c>
      <c r="F1064" s="1">
        <v>0</v>
      </c>
      <c r="G1064" s="2">
        <f t="shared" si="22"/>
        <v>210318.45858000001</v>
      </c>
      <c r="H1064" s="2">
        <f t="shared" si="19"/>
        <v>0.41000000003259629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10836962</v>
      </c>
      <c r="D1124" s="1">
        <f>BILANCA!E146</f>
        <v>12644680.16</v>
      </c>
      <c r="E1124" s="1">
        <v>0</v>
      </c>
      <c r="F1124" s="1">
        <v>0</v>
      </c>
      <c r="G1124" s="2">
        <f t="shared" si="22"/>
        <v>5093811.4471199997</v>
      </c>
      <c r="H1124" s="2">
        <f t="shared" si="23"/>
        <v>0.16000000014901161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1483084</v>
      </c>
      <c r="D1127" s="1">
        <f>BILANCA!E149</f>
        <v>1619063.0999999999</v>
      </c>
      <c r="E1127" s="1">
        <v>0</v>
      </c>
      <c r="F1127" s="1">
        <v>0</v>
      </c>
      <c r="G1127" s="2">
        <f t="shared" si="22"/>
        <v>679854.26879999996</v>
      </c>
      <c r="H1127" s="2">
        <f t="shared" si="23"/>
        <v>9.9999999860301614E-2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350350</v>
      </c>
      <c r="D1131" s="1">
        <f>BILANCA!E153</f>
        <v>393610.97</v>
      </c>
      <c r="E1131" s="1">
        <v>0</v>
      </c>
      <c r="F1131" s="1">
        <v>0</v>
      </c>
      <c r="G1131" s="2">
        <f t="shared" si="22"/>
        <v>168360.64711999998</v>
      </c>
      <c r="H1131" s="2">
        <f t="shared" si="23"/>
        <v>3.0000000027939677E-2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335660</v>
      </c>
      <c r="D1133" s="1">
        <f>BILANCA!E155</f>
        <v>359336.16</v>
      </c>
      <c r="E1133" s="1">
        <v>0</v>
      </c>
      <c r="F1133" s="1">
        <v>0</v>
      </c>
      <c r="G1133" s="2">
        <f t="shared" si="22"/>
        <v>158149.848</v>
      </c>
      <c r="H1133" s="2">
        <f t="shared" si="23"/>
        <v>0.15999999997438863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797074</v>
      </c>
      <c r="D1135" s="1">
        <f>BILANCA!E157</f>
        <v>866115.97</v>
      </c>
      <c r="E1135" s="1">
        <v>0</v>
      </c>
      <c r="F1135" s="1">
        <v>0</v>
      </c>
      <c r="G1135" s="2">
        <f t="shared" si="22"/>
        <v>384454.50287999993</v>
      </c>
      <c r="H1135" s="2">
        <f t="shared" si="23"/>
        <v>3.0000000027939677E-2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138806</v>
      </c>
      <c r="D1138" s="1">
        <f>BILANCA!E160</f>
        <v>270907.05</v>
      </c>
      <c r="E1138" s="1">
        <v>0</v>
      </c>
      <c r="F1138" s="1">
        <v>0</v>
      </c>
      <c r="G1138" s="2">
        <f t="shared" si="22"/>
        <v>105496.11549999999</v>
      </c>
      <c r="H1138" s="2">
        <f t="shared" si="23"/>
        <v>4.9999999988358468E-2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9218411</v>
      </c>
      <c r="D1139" s="1">
        <f>BILANCA!E161</f>
        <v>10789848.01</v>
      </c>
      <c r="E1139" s="1">
        <v>0</v>
      </c>
      <c r="F1139" s="1">
        <v>0</v>
      </c>
      <c r="G1139" s="2">
        <f t="shared" si="22"/>
        <v>4804504.6951199993</v>
      </c>
      <c r="H1139" s="2">
        <f t="shared" si="23"/>
        <v>9.9999997764825821E-3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3339</v>
      </c>
      <c r="D1141" s="1">
        <f>BILANCA!E163</f>
        <v>35138</v>
      </c>
      <c r="E1141" s="1">
        <v>0</v>
      </c>
      <c r="F1141" s="1">
        <v>0</v>
      </c>
      <c r="G1141" s="2">
        <f t="shared" si="22"/>
        <v>11631.17</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16898</v>
      </c>
      <c r="D1142" s="1">
        <f>BILANCA!E164</f>
        <v>10960.11</v>
      </c>
      <c r="E1142" s="1">
        <v>0</v>
      </c>
      <c r="F1142" s="1">
        <v>0</v>
      </c>
      <c r="G1142" s="2">
        <f t="shared" si="22"/>
        <v>6172.0969800000003</v>
      </c>
      <c r="H1142" s="2">
        <f t="shared" si="23"/>
        <v>0.11000000000058208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16898</v>
      </c>
      <c r="D1144" s="1">
        <f>BILANCA!E166</f>
        <v>10960.11</v>
      </c>
      <c r="E1144" s="1">
        <v>0</v>
      </c>
      <c r="F1144" s="1">
        <v>0</v>
      </c>
      <c r="G1144" s="2">
        <f t="shared" si="22"/>
        <v>6249.7334200000005</v>
      </c>
      <c r="H1144" s="2">
        <f t="shared" si="23"/>
        <v>0.11000000000058208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49270710</v>
      </c>
      <c r="D1152" s="1">
        <f>BILANCA!E175</f>
        <v>46498913.359999999</v>
      </c>
      <c r="E1152" s="1">
        <v>0</v>
      </c>
      <c r="F1152" s="1">
        <v>0</v>
      </c>
      <c r="G1152" s="2">
        <f t="shared" si="22"/>
        <v>24043382.705680002</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10509888</v>
      </c>
      <c r="D1153" s="1">
        <f>BILANCA!E176</f>
        <v>12971083.390000001</v>
      </c>
      <c r="E1153" s="1">
        <v>0</v>
      </c>
      <c r="F1153" s="1">
        <v>0</v>
      </c>
      <c r="G1153" s="2">
        <f t="shared" si="22"/>
        <v>6196849.3126000008</v>
      </c>
      <c r="H1153" s="2">
        <f t="shared" si="23"/>
        <v>0.39000000059604645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10392762</v>
      </c>
      <c r="D1154" s="1">
        <f>BILANCA!E177</f>
        <v>12740112.92</v>
      </c>
      <c r="E1154" s="1">
        <v>0</v>
      </c>
      <c r="F1154" s="1">
        <v>0</v>
      </c>
      <c r="G1154" s="2">
        <f t="shared" si="22"/>
        <v>6134280.9206400001</v>
      </c>
      <c r="H1154" s="2">
        <f t="shared" si="23"/>
        <v>8.0000000074505806E-2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8523785</v>
      </c>
      <c r="D1155" s="1">
        <f>BILANCA!E178</f>
        <v>9990077.0600000005</v>
      </c>
      <c r="E1155" s="1">
        <v>0</v>
      </c>
      <c r="F1155" s="1">
        <v>0</v>
      </c>
      <c r="G1155" s="2">
        <f t="shared" si="22"/>
        <v>4902677.5286400001</v>
      </c>
      <c r="H1155" s="2">
        <f t="shared" si="23"/>
        <v>6.0000000521540642E-2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1840820</v>
      </c>
      <c r="D1156" s="1">
        <f>BILANCA!E179</f>
        <v>2700094.46</v>
      </c>
      <c r="E1156" s="1">
        <v>0</v>
      </c>
      <c r="F1156" s="1">
        <v>0</v>
      </c>
      <c r="G1156" s="2">
        <f t="shared" si="22"/>
        <v>1252694.5431599999</v>
      </c>
      <c r="H1156" s="2">
        <f t="shared" si="23"/>
        <v>0.4599999999627471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10388</v>
      </c>
      <c r="D1157" s="1">
        <f>BILANCA!E180</f>
        <v>2712.44</v>
      </c>
      <c r="E1157" s="1">
        <v>0</v>
      </c>
      <c r="F1157" s="1">
        <v>0</v>
      </c>
      <c r="G1157" s="2">
        <f t="shared" si="22"/>
        <v>2751.44112</v>
      </c>
      <c r="H1157" s="2">
        <f t="shared" si="23"/>
        <v>0.44000000000005457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10388</v>
      </c>
      <c r="D1160" s="1">
        <f>BILANCA!E183</f>
        <v>2712.44</v>
      </c>
      <c r="E1160" s="1">
        <v>0</v>
      </c>
      <c r="F1160" s="1">
        <v>0</v>
      </c>
      <c r="G1160" s="2">
        <f t="shared" si="22"/>
        <v>2798.8797599999998</v>
      </c>
      <c r="H1160" s="2">
        <f t="shared" si="23"/>
        <v>0.44000000000005457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17769</v>
      </c>
      <c r="D1165" s="1">
        <f>BILANCA!E188</f>
        <v>47228.959999999999</v>
      </c>
      <c r="E1165" s="1">
        <v>0</v>
      </c>
      <c r="F1165" s="1">
        <v>0</v>
      </c>
      <c r="G1165" s="2">
        <f t="shared" si="22"/>
        <v>20425.299439999999</v>
      </c>
      <c r="H1165" s="2">
        <f t="shared" si="23"/>
        <v>4.0000000000873115E-2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117126</v>
      </c>
      <c r="D1166" s="1">
        <f>BILANCA!E189</f>
        <v>230970.47</v>
      </c>
      <c r="E1166" s="1">
        <v>0</v>
      </c>
      <c r="F1166" s="1">
        <v>0</v>
      </c>
      <c r="G1166" s="2">
        <f t="shared" si="22"/>
        <v>105969.25002000001</v>
      </c>
      <c r="H1166" s="2">
        <f t="shared" si="23"/>
        <v>0.47000000000116415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38760822</v>
      </c>
      <c r="D1214" s="1">
        <f>BILANCA!E237</f>
        <v>33527829.969999995</v>
      </c>
      <c r="E1214" s="1">
        <v>0</v>
      </c>
      <c r="F1214" s="1">
        <v>0</v>
      </c>
      <c r="G1214" s="2">
        <f t="shared" si="22"/>
        <v>24443607.328139998</v>
      </c>
      <c r="H1214" s="2">
        <f t="shared" si="23"/>
        <v>3.0000004917383194E-2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23730195</v>
      </c>
      <c r="D1215" s="1">
        <f>BILANCA!E238</f>
        <v>21181484.729999997</v>
      </c>
      <c r="E1215" s="1">
        <v>0</v>
      </c>
      <c r="F1215" s="1">
        <v>0</v>
      </c>
      <c r="G1215" s="2">
        <f t="shared" si="22"/>
        <v>15333614.154719999</v>
      </c>
      <c r="H1215" s="2">
        <f t="shared" si="23"/>
        <v>0.27000000327825546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23730195</v>
      </c>
      <c r="D1216" s="1">
        <f>BILANCA!E239</f>
        <v>21181484.729999997</v>
      </c>
      <c r="E1216" s="1">
        <v>0</v>
      </c>
      <c r="F1216" s="1">
        <v>0</v>
      </c>
      <c r="G1216" s="2">
        <f t="shared" si="22"/>
        <v>15399707.319179999</v>
      </c>
      <c r="H1216" s="2">
        <f t="shared" si="23"/>
        <v>0.27000000327825546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20982502</v>
      </c>
      <c r="D1217" s="1">
        <f>BILANCA!E240</f>
        <v>18338147.469999999</v>
      </c>
      <c r="E1217" s="1">
        <v>0</v>
      </c>
      <c r="F1217" s="1">
        <v>0</v>
      </c>
      <c r="G1217" s="2">
        <f t="shared" si="22"/>
        <v>13492158.483960001</v>
      </c>
      <c r="H1217" s="2">
        <f t="shared" si="2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2747693</v>
      </c>
      <c r="D1218" s="1">
        <f>BILANCA!E241</f>
        <v>2843337.26</v>
      </c>
      <c r="E1218" s="1">
        <v>0</v>
      </c>
      <c r="F1218" s="1">
        <v>0</v>
      </c>
      <c r="G1218" s="2">
        <f t="shared" si="22"/>
        <v>1982076.3671999997</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4176767</v>
      </c>
      <c r="D1222" s="1">
        <f>BILANCA!E245</f>
        <v>-309295.02999999997</v>
      </c>
      <c r="E1222" s="1">
        <v>0</v>
      </c>
      <c r="F1222" s="1">
        <v>0</v>
      </c>
      <c r="G1222" s="2">
        <f t="shared" si="22"/>
        <v>850404.28865999996</v>
      </c>
      <c r="H1222" s="2">
        <f t="shared" si="23"/>
        <v>2.9999999969732016E-2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4176767</v>
      </c>
      <c r="D1223" s="1">
        <f>BILANCA!E246</f>
        <v>0</v>
      </c>
      <c r="E1223" s="1">
        <v>0</v>
      </c>
      <c r="F1223" s="1">
        <v>0</v>
      </c>
      <c r="G1223" s="2">
        <f t="shared" si="22"/>
        <v>1002424.08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2670946</v>
      </c>
      <c r="D1224" s="1">
        <f>BILANCA!E247</f>
        <v>0</v>
      </c>
      <c r="E1224" s="1">
        <v>0</v>
      </c>
      <c r="F1224" s="1">
        <v>0</v>
      </c>
      <c r="G1224" s="2">
        <f t="shared" si="22"/>
        <v>643697.98600000003</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1505821</v>
      </c>
      <c r="D1225" s="1">
        <f>BILANCA!E248</f>
        <v>0</v>
      </c>
      <c r="E1225" s="1">
        <v>0</v>
      </c>
      <c r="F1225" s="1">
        <v>0</v>
      </c>
      <c r="G1225" s="2">
        <f t="shared" si="22"/>
        <v>364408.68199999997</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309295.02999999997</v>
      </c>
      <c r="E1227" s="1">
        <v>0</v>
      </c>
      <c r="F1227" s="1">
        <v>0</v>
      </c>
      <c r="G1227" s="2">
        <f t="shared" si="22"/>
        <v>150935.97463999997</v>
      </c>
      <c r="H1227" s="2">
        <f t="shared" si="23"/>
        <v>2.9999999969732016E-2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283362.49</v>
      </c>
      <c r="E1228" s="1">
        <v>0</v>
      </c>
      <c r="F1228" s="1">
        <v>0</v>
      </c>
      <c r="G1228" s="2">
        <f t="shared" si="22"/>
        <v>138847.6201</v>
      </c>
      <c r="H1228" s="2">
        <f t="shared" si="23"/>
        <v>0.48999999999068677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25932.54</v>
      </c>
      <c r="E1229" s="1">
        <v>0</v>
      </c>
      <c r="F1229" s="1">
        <v>0</v>
      </c>
      <c r="G1229" s="2">
        <f t="shared" si="22"/>
        <v>12758.80968</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10836962</v>
      </c>
      <c r="D1232" s="1">
        <f>BILANCA!E255</f>
        <v>12644680.16</v>
      </c>
      <c r="E1232" s="1">
        <v>0</v>
      </c>
      <c r="F1232" s="1">
        <v>0</v>
      </c>
      <c r="G1232" s="2">
        <f t="shared" si="22"/>
        <v>8995454.2576800007</v>
      </c>
      <c r="H1232" s="2">
        <f t="shared" si="23"/>
        <v>0.16000000014901161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16898</v>
      </c>
      <c r="D1233" s="1">
        <f>BILANCA!E256</f>
        <v>10960.11</v>
      </c>
      <c r="E1233" s="1">
        <v>0</v>
      </c>
      <c r="F1233" s="1">
        <v>0</v>
      </c>
      <c r="G1233" s="2">
        <f t="shared" si="22"/>
        <v>9704.5550000000003</v>
      </c>
      <c r="H1233" s="2">
        <f t="shared" si="23"/>
        <v>0.11000000000058208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7364587</v>
      </c>
      <c r="D1236" s="1">
        <f>BILANCA!E259</f>
        <v>6011530.9500000002</v>
      </c>
      <c r="E1236" s="1">
        <v>0</v>
      </c>
      <c r="F1236" s="1">
        <v>0</v>
      </c>
      <c r="G1236" s="2">
        <f t="shared" si="22"/>
        <v>4905075.1717000008</v>
      </c>
      <c r="H1236" s="2">
        <f t="shared" si="23"/>
        <v>4.9999999813735485E-2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7364587</v>
      </c>
      <c r="D1237" s="1">
        <f>BILANCA!E260</f>
        <v>6011530.9500000002</v>
      </c>
      <c r="E1237" s="1">
        <v>0</v>
      </c>
      <c r="F1237" s="1">
        <v>0</v>
      </c>
      <c r="G1237" s="2">
        <f t="shared" si="22"/>
        <v>4924462.8206000002</v>
      </c>
      <c r="H1237" s="2">
        <f t="shared" si="23"/>
        <v>4.9999999813735485E-2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528535</v>
      </c>
      <c r="D1240" s="1">
        <f>BILANCA!E264</f>
        <v>1156773.83</v>
      </c>
      <c r="E1240" s="1">
        <v>0</v>
      </c>
      <c r="F1240" s="1">
        <v>0</v>
      </c>
      <c r="G1240" s="2">
        <f t="shared" si="22"/>
        <v>730415.24362000008</v>
      </c>
      <c r="H1240" s="2">
        <f t="shared" si="23"/>
        <v>0.16999999992549419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10311766</v>
      </c>
      <c r="D1241" s="1">
        <f>BILANCA!E265</f>
        <v>11523044.33</v>
      </c>
      <c r="E1241" s="1">
        <v>0</v>
      </c>
      <c r="F1241" s="1">
        <v>0</v>
      </c>
      <c r="G1241" s="2">
        <f t="shared" si="22"/>
        <v>8606326.5022800006</v>
      </c>
      <c r="H1241" s="2">
        <f t="shared" si="23"/>
        <v>0.33000000007450581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16898</v>
      </c>
      <c r="D1243" s="1">
        <f>BILANCA!E267</f>
        <v>10960.11</v>
      </c>
      <c r="E1243" s="1">
        <v>0</v>
      </c>
      <c r="F1243" s="1">
        <v>0</v>
      </c>
      <c r="G1243" s="2">
        <f t="shared" si="24"/>
        <v>10092.737200000001</v>
      </c>
      <c r="H1243" s="2">
        <f t="shared" si="23"/>
        <v>0.11000000000058208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663509</v>
      </c>
      <c r="D1244" s="1">
        <f>BILANCA!E268</f>
        <v>959664.09</v>
      </c>
      <c r="E1244" s="1">
        <v>0</v>
      </c>
      <c r="F1244" s="1">
        <v>0</v>
      </c>
      <c r="G1244" s="2">
        <f t="shared" si="24"/>
        <v>674120.50398000004</v>
      </c>
      <c r="H1244" s="2">
        <f t="shared" si="23"/>
        <v>8.999999996740371E-2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1000</v>
      </c>
      <c r="D1245" s="1">
        <f>BILANCA!E269</f>
        <v>0</v>
      </c>
      <c r="E1245" s="1">
        <v>0</v>
      </c>
      <c r="F1245" s="1">
        <v>0</v>
      </c>
      <c r="G1245" s="2">
        <f t="shared" si="24"/>
        <v>262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4323</v>
      </c>
      <c r="D1247" s="1">
        <f>BILANCA!E271</f>
        <v>4181.5</v>
      </c>
      <c r="E1247" s="1">
        <v>0</v>
      </c>
      <c r="F1247" s="1">
        <v>0</v>
      </c>
      <c r="G1247" s="2">
        <f t="shared" si="24"/>
        <v>3349.1040000000003</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10392762</v>
      </c>
      <c r="D1264" s="1">
        <f>BILANCA!E288</f>
        <v>12740112.92</v>
      </c>
      <c r="E1264" s="1">
        <v>0</v>
      </c>
      <c r="F1264" s="1">
        <v>0</v>
      </c>
      <c r="G1264" s="2">
        <f t="shared" si="24"/>
        <v>10080309.583040001</v>
      </c>
      <c r="H1264" s="2">
        <f t="shared" si="23"/>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117126</v>
      </c>
      <c r="D1266" s="1">
        <f>BILANCA!E290</f>
        <v>230970.47</v>
      </c>
      <c r="E1266" s="1">
        <v>0</v>
      </c>
      <c r="F1266" s="1">
        <v>0</v>
      </c>
      <c r="G1266" s="2">
        <f t="shared" si="24"/>
        <v>163875.94402</v>
      </c>
      <c r="H1266" s="2">
        <f t="shared" si="23"/>
        <v>0.47000000000116415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16262</v>
      </c>
      <c r="D1273" s="1">
        <f>BILANCA!E297</f>
        <v>18595.439999999999</v>
      </c>
      <c r="E1273" s="1">
        <v>0</v>
      </c>
      <c r="F1273" s="1">
        <v>0</v>
      </c>
      <c r="G1273" s="2">
        <f t="shared" si="24"/>
        <v>15501.335199999998</v>
      </c>
      <c r="H1273" s="2">
        <f t="shared" si="23"/>
        <v>0.43999999999869033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1507</v>
      </c>
      <c r="D1275" s="1">
        <f>BILANCA!E299</f>
        <v>879.45</v>
      </c>
      <c r="E1275" s="1">
        <v>0</v>
      </c>
      <c r="F1275" s="1">
        <v>0</v>
      </c>
      <c r="G1275" s="2">
        <f t="shared" si="24"/>
        <v>953.64279999999997</v>
      </c>
      <c r="H1275" s="2">
        <f t="shared" si="23"/>
        <v>0.45000000000004547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27754.07</v>
      </c>
      <c r="E1278" s="1">
        <v>0</v>
      </c>
      <c r="F1278" s="1">
        <v>0</v>
      </c>
      <c r="G1278" s="2">
        <f t="shared" si="24"/>
        <v>16374.9013</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130297001</v>
      </c>
      <c r="D1383" s="1">
        <f>'RAS-funkcijski'!E89</f>
        <v>139167319.06</v>
      </c>
      <c r="E1383" s="1">
        <v>0</v>
      </c>
      <c r="F1383" s="1">
        <v>0</v>
      </c>
      <c r="G1383" s="2">
        <f t="shared" si="24"/>
        <v>34733689.325200006</v>
      </c>
      <c r="H1383" s="2">
        <f t="shared" si="27"/>
        <v>6.0000002384185791E-2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130297001</v>
      </c>
      <c r="D1388" s="1">
        <f>'RAS-funkcijski'!E94</f>
        <v>139167319.06</v>
      </c>
      <c r="E1388" s="1">
        <v>0</v>
      </c>
      <c r="F1388" s="1">
        <v>0</v>
      </c>
      <c r="G1388" s="2">
        <f t="shared" si="24"/>
        <v>36776847.520799994</v>
      </c>
      <c r="H1388" s="2">
        <f t="shared" si="27"/>
        <v>6.0000002384185791E-2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130297001</v>
      </c>
      <c r="D1389" s="1">
        <f>'RAS-funkcijski'!E95</f>
        <v>139167319.06</v>
      </c>
      <c r="E1389" s="1">
        <v>0</v>
      </c>
      <c r="F1389" s="1">
        <v>0</v>
      </c>
      <c r="G1389" s="2">
        <f t="shared" si="24"/>
        <v>37185479.15992</v>
      </c>
      <c r="H1389" s="2">
        <f t="shared" si="27"/>
        <v>6.0000002384185791E-2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130297001</v>
      </c>
      <c r="D1435" s="13">
        <f>'RAS-funkcijski'!E141</f>
        <v>139167319.06</v>
      </c>
      <c r="E1435" s="13">
        <v>0</v>
      </c>
      <c r="F1435" s="13">
        <v>0</v>
      </c>
      <c r="G1435" s="14">
        <f t="shared" si="24"/>
        <v>55982534.559440009</v>
      </c>
      <c r="H1435" s="14">
        <f t="shared" si="27"/>
        <v>6.0000002384185791E-2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306245.5</v>
      </c>
      <c r="D1436" s="6">
        <f>'P-VRIO'!E5</f>
        <v>0</v>
      </c>
      <c r="E1436" s="6">
        <v>0</v>
      </c>
      <c r="F1436" s="6">
        <v>0</v>
      </c>
      <c r="G1436" s="7">
        <f t="shared" si="24"/>
        <v>306.24549999999999</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306245.5</v>
      </c>
      <c r="D1453" s="1">
        <f>'P-VRIO'!E22</f>
        <v>0</v>
      </c>
      <c r="E1453" s="1">
        <v>0</v>
      </c>
      <c r="F1453" s="1">
        <v>0</v>
      </c>
      <c r="G1453" s="2">
        <f t="shared" si="24"/>
        <v>5512.4189999999999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306245.5</v>
      </c>
      <c r="D1454" s="1">
        <f>'P-VRIO'!E23</f>
        <v>0</v>
      </c>
      <c r="E1454" s="1">
        <v>0</v>
      </c>
      <c r="F1454" s="1">
        <v>0</v>
      </c>
      <c r="G1454" s="2">
        <f t="shared" si="24"/>
        <v>5818.6644999999999</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306245.5</v>
      </c>
      <c r="D1460" s="1">
        <f>'P-VRIO'!E29</f>
        <v>0</v>
      </c>
      <c r="E1460" s="1">
        <v>0</v>
      </c>
      <c r="F1460" s="1">
        <v>0</v>
      </c>
      <c r="G1460" s="2">
        <f t="shared" si="24"/>
        <v>7656.1375000000007</v>
      </c>
      <c r="H1460" s="2">
        <f t="shared" si="27"/>
        <v>0.5</v>
      </c>
      <c r="I1460" s="10">
        <f t="shared" si="30"/>
        <v>3828.0687500000004</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10509887.800000001</v>
      </c>
      <c r="D1480" s="6"/>
      <c r="E1480" s="6">
        <v>0</v>
      </c>
      <c r="F1480" s="6">
        <v>0</v>
      </c>
      <c r="G1480" s="7">
        <f t="shared" ref="G1480:G1580" si="34">B1480/1000*C1480</f>
        <v>10509.8878</v>
      </c>
      <c r="H1480" s="7">
        <f t="shared" ref="H1480:H1580" si="35">ABS(C1480-ROUND(C1480,0))</f>
        <v>0.19999999925494194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140944696.13999999</v>
      </c>
      <c r="D1481" s="1">
        <v>0</v>
      </c>
      <c r="E1481" s="1">
        <v>0</v>
      </c>
      <c r="F1481" s="1">
        <v>0</v>
      </c>
      <c r="G1481" s="2">
        <f t="shared" si="34"/>
        <v>281889.39227999997</v>
      </c>
      <c r="H1481" s="2">
        <f t="shared" si="35"/>
        <v>0.13999998569488525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799672.31</v>
      </c>
      <c r="D1482" s="1">
        <v>0</v>
      </c>
      <c r="E1482" s="1">
        <v>0</v>
      </c>
      <c r="F1482" s="1">
        <v>0</v>
      </c>
      <c r="G1482" s="2">
        <f t="shared" si="34"/>
        <v>2399.0169300000002</v>
      </c>
      <c r="H1482" s="2">
        <f t="shared" si="35"/>
        <v>0.31000000005587935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137290645.91</v>
      </c>
      <c r="D1483" s="1">
        <v>0</v>
      </c>
      <c r="E1483" s="1">
        <v>0</v>
      </c>
      <c r="F1483" s="1">
        <v>0</v>
      </c>
      <c r="G1483" s="2">
        <f t="shared" si="34"/>
        <v>549162.58363999997</v>
      </c>
      <c r="H1483" s="2">
        <f t="shared" si="35"/>
        <v>9.0000003576278687E-2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112920227.64</v>
      </c>
      <c r="D1484" s="1">
        <v>0</v>
      </c>
      <c r="E1484" s="1">
        <v>0</v>
      </c>
      <c r="F1484" s="1">
        <v>0</v>
      </c>
      <c r="G1484" s="2">
        <f t="shared" si="34"/>
        <v>564601.13820000004</v>
      </c>
      <c r="H1484" s="2">
        <f t="shared" si="35"/>
        <v>0.35999999940395355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23794294.34</v>
      </c>
      <c r="D1485" s="1">
        <v>0</v>
      </c>
      <c r="E1485" s="1">
        <v>0</v>
      </c>
      <c r="F1485" s="1">
        <v>0</v>
      </c>
      <c r="G1485" s="2">
        <f t="shared" si="34"/>
        <v>142765.76603999999</v>
      </c>
      <c r="H1485" s="2">
        <f t="shared" si="35"/>
        <v>0.33999999985098839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420649.93</v>
      </c>
      <c r="D1486" s="1">
        <v>0</v>
      </c>
      <c r="E1486" s="1">
        <v>0</v>
      </c>
      <c r="F1486" s="1">
        <v>0</v>
      </c>
      <c r="G1486" s="2">
        <f t="shared" si="34"/>
        <v>2944.5495099999998</v>
      </c>
      <c r="H1486" s="2">
        <f t="shared" si="35"/>
        <v>7.0000000006984919E-2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10667</v>
      </c>
      <c r="D1490" s="1">
        <v>0</v>
      </c>
      <c r="E1490" s="1">
        <v>0</v>
      </c>
      <c r="F1490" s="1">
        <v>0</v>
      </c>
      <c r="G1490" s="2">
        <f t="shared" si="34"/>
        <v>117.33699999999999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144807</v>
      </c>
      <c r="D1491" s="1">
        <v>0</v>
      </c>
      <c r="E1491" s="1">
        <v>0</v>
      </c>
      <c r="F1491" s="1">
        <v>0</v>
      </c>
      <c r="G1491" s="2">
        <f t="shared" si="34"/>
        <v>1737.684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2854377.92</v>
      </c>
      <c r="D1492" s="1">
        <v>0</v>
      </c>
      <c r="E1492" s="1">
        <v>0</v>
      </c>
      <c r="F1492" s="1">
        <v>0</v>
      </c>
      <c r="G1492" s="2">
        <f t="shared" si="34"/>
        <v>37106.912959999994</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138483500.54999998</v>
      </c>
      <c r="D1499" s="1">
        <v>0</v>
      </c>
      <c r="E1499" s="1">
        <v>0</v>
      </c>
      <c r="F1499" s="1">
        <v>0</v>
      </c>
      <c r="G1499" s="2">
        <f t="shared" si="34"/>
        <v>2769670.0109999995</v>
      </c>
      <c r="H1499" s="2">
        <f t="shared" si="35"/>
        <v>0.45000001788139343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764626.92</v>
      </c>
      <c r="D1500" s="1">
        <v>0</v>
      </c>
      <c r="E1500" s="1">
        <v>0</v>
      </c>
      <c r="F1500" s="1">
        <v>0</v>
      </c>
      <c r="G1500" s="2">
        <f t="shared" si="34"/>
        <v>16057.165320000002</v>
      </c>
      <c r="H1500" s="2">
        <f t="shared" si="35"/>
        <v>7.9999999958090484E-2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134978339.93000001</v>
      </c>
      <c r="D1501" s="1">
        <v>0</v>
      </c>
      <c r="E1501" s="1">
        <v>0</v>
      </c>
      <c r="F1501" s="1">
        <v>0</v>
      </c>
      <c r="G1501" s="2">
        <f t="shared" si="34"/>
        <v>2969523.4784599999</v>
      </c>
      <c r="H1501" s="2">
        <f t="shared" si="35"/>
        <v>6.9999992847442627E-2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111453935.29000001</v>
      </c>
      <c r="D1502" s="1">
        <v>0</v>
      </c>
      <c r="E1502" s="1">
        <v>0</v>
      </c>
      <c r="F1502" s="1">
        <v>0</v>
      </c>
      <c r="G1502" s="2">
        <f t="shared" si="34"/>
        <v>2563440.5116699999</v>
      </c>
      <c r="H1502" s="2">
        <f t="shared" si="35"/>
        <v>0.29000000655651093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22970692.66</v>
      </c>
      <c r="D1503" s="1">
        <v>0</v>
      </c>
      <c r="E1503" s="1">
        <v>0</v>
      </c>
      <c r="F1503" s="1">
        <v>0</v>
      </c>
      <c r="G1503" s="2">
        <f t="shared" si="34"/>
        <v>551296.62384000001</v>
      </c>
      <c r="H1503" s="2">
        <f t="shared" si="35"/>
        <v>0.33999999985098839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428325.42</v>
      </c>
      <c r="D1504" s="1">
        <v>0</v>
      </c>
      <c r="E1504" s="1">
        <v>0</v>
      </c>
      <c r="F1504" s="1">
        <v>0</v>
      </c>
      <c r="G1504" s="2">
        <f t="shared" si="34"/>
        <v>10708.1355</v>
      </c>
      <c r="H1504" s="2">
        <f t="shared" si="35"/>
        <v>0.41999999998370185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10667</v>
      </c>
      <c r="D1508" s="1">
        <v>0</v>
      </c>
      <c r="E1508" s="1">
        <v>0</v>
      </c>
      <c r="F1508" s="1">
        <v>0</v>
      </c>
      <c r="G1508" s="2">
        <f t="shared" si="34"/>
        <v>309.34300000000002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114719.56</v>
      </c>
      <c r="D1509" s="1">
        <v>0</v>
      </c>
      <c r="E1509" s="1">
        <v>0</v>
      </c>
      <c r="F1509" s="1">
        <v>0</v>
      </c>
      <c r="G1509" s="2">
        <f t="shared" si="34"/>
        <v>3441.5867999999996</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2740533.7</v>
      </c>
      <c r="D1510" s="1">
        <v>0</v>
      </c>
      <c r="E1510" s="1">
        <v>0</v>
      </c>
      <c r="F1510" s="1">
        <v>0</v>
      </c>
      <c r="G1510" s="2">
        <f t="shared" si="34"/>
        <v>84956.544699999999</v>
      </c>
      <c r="H1510" s="2">
        <f t="shared" si="35"/>
        <v>0.29999999981373549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12971083.390000015</v>
      </c>
      <c r="D1517" s="1">
        <v>0</v>
      </c>
      <c r="E1517" s="1">
        <v>0</v>
      </c>
      <c r="F1517" s="1">
        <v>0</v>
      </c>
      <c r="G1517" s="2">
        <f t="shared" si="34"/>
        <v>492901.1688200006</v>
      </c>
      <c r="H1517" s="2">
        <f t="shared" si="35"/>
        <v>0.39000001549720764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12971083.390000001</v>
      </c>
      <c r="D1576" s="1">
        <v>0</v>
      </c>
      <c r="E1576" s="1">
        <v>0</v>
      </c>
      <c r="F1576" s="1">
        <v>0</v>
      </c>
      <c r="G1576" s="2">
        <f t="shared" si="34"/>
        <v>1258195.08883</v>
      </c>
      <c r="H1576" s="2">
        <f t="shared" si="35"/>
        <v>0.39000000059604645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204818.2</v>
      </c>
      <c r="D1577" s="1">
        <v>0</v>
      </c>
      <c r="E1577" s="1">
        <v>0</v>
      </c>
      <c r="F1577" s="1">
        <v>0</v>
      </c>
      <c r="G1577" s="2">
        <f t="shared" si="34"/>
        <v>20072.1836</v>
      </c>
      <c r="H1577" s="2">
        <f t="shared" si="35"/>
        <v>0.20000000001164153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12535294.720000001</v>
      </c>
      <c r="D1578" s="1">
        <v>0</v>
      </c>
      <c r="E1578" s="1">
        <v>0</v>
      </c>
      <c r="F1578" s="1">
        <v>0</v>
      </c>
      <c r="G1578" s="2">
        <f t="shared" si="34"/>
        <v>1240994.1772800002</v>
      </c>
      <c r="H1578" s="2">
        <f t="shared" si="35"/>
        <v>0.27999999932944775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230970.47</v>
      </c>
      <c r="D1579" s="1">
        <v>0</v>
      </c>
      <c r="E1579" s="1">
        <v>0</v>
      </c>
      <c r="F1579" s="1">
        <v>0</v>
      </c>
      <c r="G1579" s="2">
        <f t="shared" si="34"/>
        <v>23097.047000000002</v>
      </c>
      <c r="H1579" s="2">
        <f t="shared" si="35"/>
        <v>0.47000000000116415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37531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127782591</v>
      </c>
      <c r="I16" s="172">
        <f>'PR-RAS'!E6</f>
        <v>134679178.59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123649144</v>
      </c>
      <c r="I17" s="172">
        <f>'PR-RAS'!E151</f>
        <v>136205868.45999998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4176767</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309295.02999997977</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24540782</v>
      </c>
      <c r="I20" s="175">
        <f>BILANCA!E7</f>
        <v>22005094.469999995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24729928</v>
      </c>
      <c r="I21" s="177">
        <f>BILANCA!E68</f>
        <v>24493818.890000001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10509888</v>
      </c>
      <c r="I22" s="177">
        <f>BILANCA!E176</f>
        <v>12971083.390000001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38760822</v>
      </c>
      <c r="I23" s="179">
        <f>BILANCA!E237</f>
        <v>33527829.969999995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130297001</v>
      </c>
      <c r="I28" s="181">
        <f>'RAS-funkcijski'!E141</f>
        <v>139167319.06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306245.5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306245.5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10509887.800000001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12971083.390000015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12971083.390000001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3" zoomScaleNormal="100" workbookViewId="0">
      <selection activeCell="D640" sqref="D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127782591</v>
      </c>
      <c r="E6" s="53">
        <f>E7+E44+E50+E82+E106+E124+E133+E139</f>
        <v>134679178.59</v>
      </c>
      <c r="F6" s="54">
        <f t="shared" ref="F6:F131" si="0">IF(D6&lt;&gt;0,IF(E6/D6&gt;=100,"&gt;&gt;100",E6/D6*100),"-")</f>
        <v>105.39712611555983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8724211</v>
      </c>
      <c r="E50" s="53">
        <f>E51+E54+E59+E62+E65+E68+E71+E74+E77</f>
        <v>11577090.100000001</v>
      </c>
      <c r="F50" s="54">
        <f t="shared" si="0"/>
        <v>132.70071184660713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4720258</v>
      </c>
      <c r="E62" s="53">
        <f t="shared" si="13"/>
        <v>4529802.1900000004</v>
      </c>
      <c r="F62" s="54">
        <f t="shared" si="0"/>
        <v>95.965139829221215</v>
      </c>
    </row>
    <row r="63" spans="1:6" ht="12.75" customHeight="1" x14ac:dyDescent="0.2">
      <c r="A63" s="55">
        <v>6341</v>
      </c>
      <c r="B63" s="87" t="s">
        <v>169</v>
      </c>
      <c r="C63" s="52" t="s">
        <v>170</v>
      </c>
      <c r="D63" s="244">
        <v>4720258</v>
      </c>
      <c r="E63" s="244">
        <v>4529802.1900000004</v>
      </c>
      <c r="F63" s="54">
        <f t="shared" si="0"/>
        <v>95.965139829221215</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2310003</v>
      </c>
      <c r="E68" s="53">
        <f t="shared" si="15"/>
        <v>5342208.78</v>
      </c>
      <c r="F68" s="54">
        <f t="shared" si="0"/>
        <v>231.26414900759872</v>
      </c>
    </row>
    <row r="69" spans="1:6" ht="12.75" customHeight="1" x14ac:dyDescent="0.2">
      <c r="A69" s="55" t="s">
        <v>181</v>
      </c>
      <c r="B69" s="87" t="s">
        <v>182</v>
      </c>
      <c r="C69" s="52" t="s">
        <v>181</v>
      </c>
      <c r="D69" s="244">
        <v>2310003</v>
      </c>
      <c r="E69" s="244">
        <v>5342208.78</v>
      </c>
      <c r="F69" s="54">
        <f t="shared" si="0"/>
        <v>231.26414900759872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1693950</v>
      </c>
      <c r="E74" s="53">
        <f t="shared" si="17"/>
        <v>1705079.13</v>
      </c>
      <c r="F74" s="54">
        <f t="shared" si="0"/>
        <v>100.65699282741521</v>
      </c>
    </row>
    <row r="75" spans="1:6" ht="12.75" customHeight="1" x14ac:dyDescent="0.2">
      <c r="A75" s="55" t="s">
        <v>193</v>
      </c>
      <c r="B75" s="87" t="s">
        <v>194</v>
      </c>
      <c r="C75" s="52" t="s">
        <v>193</v>
      </c>
      <c r="D75" s="244">
        <v>1693950</v>
      </c>
      <c r="E75" s="244">
        <v>1705079.13</v>
      </c>
      <c r="F75" s="54">
        <f t="shared" si="0"/>
        <v>100.65699282741521</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153</v>
      </c>
      <c r="E82" s="53">
        <f t="shared" si="19"/>
        <v>113.03999999999999</v>
      </c>
      <c r="F82" s="54">
        <f t="shared" si="0"/>
        <v>73.882352941176464</v>
      </c>
    </row>
    <row r="83" spans="1:6" ht="12.75" customHeight="1" x14ac:dyDescent="0.2">
      <c r="A83" s="55">
        <v>641</v>
      </c>
      <c r="B83" s="87" t="s">
        <v>209</v>
      </c>
      <c r="C83" s="52" t="s">
        <v>210</v>
      </c>
      <c r="D83" s="53">
        <f t="shared" ref="D83:E83" si="20">SUM(D84:D90)</f>
        <v>153</v>
      </c>
      <c r="E83" s="53">
        <f t="shared" si="20"/>
        <v>113.03999999999999</v>
      </c>
      <c r="F83" s="54">
        <f t="shared" si="0"/>
        <v>73.882352941176464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132</v>
      </c>
      <c r="E85" s="244">
        <v>92.38</v>
      </c>
      <c r="F85" s="54">
        <f t="shared" si="0"/>
        <v>69.984848484848484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21</v>
      </c>
      <c r="E87" s="244">
        <v>20.66</v>
      </c>
      <c r="F87" s="54">
        <f t="shared" si="0"/>
        <v>98.38095238095238</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136004</v>
      </c>
      <c r="E106" s="53">
        <f t="shared" si="23"/>
        <v>136558.85999999999</v>
      </c>
      <c r="F106" s="54">
        <f t="shared" si="0"/>
        <v>100.40797329490307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136004</v>
      </c>
      <c r="E112" s="53">
        <f t="shared" si="25"/>
        <v>136558.85999999999</v>
      </c>
      <c r="F112" s="54">
        <f t="shared" si="0"/>
        <v>100.40797329490307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136004</v>
      </c>
      <c r="E117" s="244">
        <v>136558.85999999999</v>
      </c>
      <c r="F117" s="54">
        <f t="shared" si="0"/>
        <v>100.40797329490307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1663379</v>
      </c>
      <c r="E124" s="53">
        <f t="shared" si="27"/>
        <v>2435039.8200000003</v>
      </c>
      <c r="F124" s="54">
        <f t="shared" si="0"/>
        <v>146.39116040301099</v>
      </c>
    </row>
    <row r="125" spans="1:6" ht="12.75" customHeight="1" x14ac:dyDescent="0.2">
      <c r="A125" s="55">
        <v>661</v>
      </c>
      <c r="B125" s="88" t="s">
        <v>293</v>
      </c>
      <c r="C125" s="52" t="s">
        <v>294</v>
      </c>
      <c r="D125" s="53">
        <f t="shared" ref="D125:E125" si="28">SUM(D126:D127)</f>
        <v>1620385</v>
      </c>
      <c r="E125" s="53">
        <f t="shared" si="28"/>
        <v>2215203.14</v>
      </c>
      <c r="F125" s="54">
        <f t="shared" si="0"/>
        <v>136.70844521518035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1620385</v>
      </c>
      <c r="E127" s="244">
        <v>2215203.14</v>
      </c>
      <c r="F127" s="54">
        <f t="shared" si="0"/>
        <v>136.70844521518035</v>
      </c>
    </row>
    <row r="128" spans="1:6" ht="24" x14ac:dyDescent="0.2">
      <c r="A128" s="55">
        <v>663</v>
      </c>
      <c r="B128" s="233" t="s">
        <v>299</v>
      </c>
      <c r="C128" s="52" t="s">
        <v>300</v>
      </c>
      <c r="D128" s="53">
        <f t="shared" ref="D128:E128" si="29">SUM(D129:D132)</f>
        <v>42994</v>
      </c>
      <c r="E128" s="53">
        <f t="shared" si="29"/>
        <v>219836.68</v>
      </c>
      <c r="F128" s="54">
        <f t="shared" si="0"/>
        <v>511.31943992184955</v>
      </c>
    </row>
    <row r="129" spans="1:6" ht="12.75" customHeight="1" x14ac:dyDescent="0.2">
      <c r="A129" s="55">
        <v>6631</v>
      </c>
      <c r="B129" s="88" t="s">
        <v>301</v>
      </c>
      <c r="C129" s="52" t="s">
        <v>302</v>
      </c>
      <c r="D129" s="244">
        <v>37600</v>
      </c>
      <c r="E129" s="244">
        <v>92764</v>
      </c>
      <c r="F129" s="54">
        <f t="shared" si="0"/>
        <v>246.71276595744681</v>
      </c>
    </row>
    <row r="130" spans="1:6" ht="12.75" customHeight="1" x14ac:dyDescent="0.2">
      <c r="A130" s="55">
        <v>6632</v>
      </c>
      <c r="B130" s="234" t="s">
        <v>303</v>
      </c>
      <c r="C130" s="52" t="s">
        <v>304</v>
      </c>
      <c r="D130" s="244">
        <v>5394</v>
      </c>
      <c r="E130" s="244">
        <v>127072.68</v>
      </c>
      <c r="F130" s="54">
        <f t="shared" si="0"/>
        <v>2355.8153503893213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117232508</v>
      </c>
      <c r="E133" s="53">
        <f t="shared" si="30"/>
        <v>120492713.61</v>
      </c>
      <c r="F133" s="54">
        <f t="shared" ref="F133:F223" si="31">IF(D133&lt;&gt;0,IF(E133/D133&gt;=100,"&gt;&gt;100",E133/D133*100),"-")</f>
        <v>102.78097403665542</v>
      </c>
    </row>
    <row r="134" spans="1:6" ht="24" x14ac:dyDescent="0.2">
      <c r="A134" s="55">
        <v>671</v>
      </c>
      <c r="B134" s="234" t="s">
        <v>311</v>
      </c>
      <c r="C134" s="52" t="s">
        <v>312</v>
      </c>
      <c r="D134" s="53">
        <f t="shared" ref="D134:E134" si="32">SUM(D135:D137)</f>
        <v>16202066</v>
      </c>
      <c r="E134" s="53">
        <f t="shared" si="32"/>
        <v>14842417</v>
      </c>
      <c r="F134" s="54">
        <f t="shared" si="31"/>
        <v>91.608175154946295</v>
      </c>
    </row>
    <row r="135" spans="1:6" ht="12.75" customHeight="1" x14ac:dyDescent="0.2">
      <c r="A135" s="55">
        <v>6711</v>
      </c>
      <c r="B135" s="87" t="s">
        <v>313</v>
      </c>
      <c r="C135" s="52" t="s">
        <v>314</v>
      </c>
      <c r="D135" s="244">
        <v>9728515</v>
      </c>
      <c r="E135" s="244">
        <v>12036049.85</v>
      </c>
      <c r="F135" s="54">
        <f t="shared" si="31"/>
        <v>123.71929169045841</v>
      </c>
    </row>
    <row r="136" spans="1:6" ht="24" x14ac:dyDescent="0.2">
      <c r="A136" s="55">
        <v>6712</v>
      </c>
      <c r="B136" s="234" t="s">
        <v>315</v>
      </c>
      <c r="C136" s="52" t="s">
        <v>316</v>
      </c>
      <c r="D136" s="244">
        <v>6473551</v>
      </c>
      <c r="E136" s="244">
        <v>2806367.15</v>
      </c>
      <c r="F136" s="54">
        <f t="shared" si="31"/>
        <v>43.351278919406056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101030442</v>
      </c>
      <c r="E138" s="244">
        <v>105650296.61</v>
      </c>
      <c r="F138" s="54">
        <f t="shared" si="31"/>
        <v>104.57273522568573</v>
      </c>
    </row>
    <row r="139" spans="1:6" ht="12.75" customHeight="1" x14ac:dyDescent="0.2">
      <c r="A139" s="55">
        <v>68</v>
      </c>
      <c r="B139" s="87" t="s">
        <v>321</v>
      </c>
      <c r="C139" s="52" t="s">
        <v>322</v>
      </c>
      <c r="D139" s="53">
        <f t="shared" ref="D139:E139" si="33">D140+D150</f>
        <v>26336</v>
      </c>
      <c r="E139" s="53">
        <f t="shared" si="33"/>
        <v>37663.160000000003</v>
      </c>
      <c r="F139" s="54">
        <f t="shared" si="31"/>
        <v>143.01017618469015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26336</v>
      </c>
      <c r="E150" s="244">
        <v>37663.160000000003</v>
      </c>
      <c r="F150" s="54">
        <f t="shared" si="31"/>
        <v>143.01017618469015</v>
      </c>
    </row>
    <row r="151" spans="1:6" ht="12.75" customHeight="1" x14ac:dyDescent="0.2">
      <c r="A151" s="55">
        <v>3</v>
      </c>
      <c r="B151" s="87" t="s">
        <v>345</v>
      </c>
      <c r="C151" s="52" t="s">
        <v>53</v>
      </c>
      <c r="D151" s="53">
        <f t="shared" ref="D151:E151" si="35">D152+D163+D196+D215+D224+D252+D263</f>
        <v>123649144</v>
      </c>
      <c r="E151" s="53">
        <f t="shared" si="35"/>
        <v>136205868.45999998</v>
      </c>
      <c r="F151" s="54">
        <f t="shared" si="31"/>
        <v>110.15512445439977</v>
      </c>
    </row>
    <row r="152" spans="1:6" ht="12.75" customHeight="1" x14ac:dyDescent="0.2">
      <c r="A152" s="55">
        <v>31</v>
      </c>
      <c r="B152" s="87" t="s">
        <v>346</v>
      </c>
      <c r="C152" s="52" t="s">
        <v>35</v>
      </c>
      <c r="D152" s="53">
        <f t="shared" ref="D152:E152" si="36">D153+D158+D159</f>
        <v>102767240</v>
      </c>
      <c r="E152" s="53">
        <f t="shared" si="36"/>
        <v>111142690.05</v>
      </c>
      <c r="F152" s="54">
        <f t="shared" si="31"/>
        <v>108.14992214444992</v>
      </c>
    </row>
    <row r="153" spans="1:6" ht="12.75" customHeight="1" x14ac:dyDescent="0.2">
      <c r="A153" s="55">
        <v>311</v>
      </c>
      <c r="B153" s="87" t="s">
        <v>347</v>
      </c>
      <c r="C153" s="52" t="s">
        <v>348</v>
      </c>
      <c r="D153" s="53">
        <f t="shared" ref="D153:E153" si="37">SUM(D154:D157)</f>
        <v>86906994</v>
      </c>
      <c r="E153" s="53">
        <f t="shared" si="37"/>
        <v>93564403.129999995</v>
      </c>
      <c r="F153" s="54">
        <f t="shared" si="31"/>
        <v>107.66038361653607</v>
      </c>
    </row>
    <row r="154" spans="1:6" ht="12.75" customHeight="1" x14ac:dyDescent="0.2">
      <c r="A154" s="55">
        <v>3111</v>
      </c>
      <c r="B154" s="87" t="s">
        <v>349</v>
      </c>
      <c r="C154" s="52" t="s">
        <v>350</v>
      </c>
      <c r="D154" s="244">
        <v>70302405</v>
      </c>
      <c r="E154" s="244">
        <v>73249029.329999998</v>
      </c>
      <c r="F154" s="54">
        <f t="shared" si="31"/>
        <v>104.19135636967185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3525865</v>
      </c>
      <c r="E156" s="244">
        <v>4869216.0199999996</v>
      </c>
      <c r="F156" s="54">
        <f t="shared" si="31"/>
        <v>138.09989945729629</v>
      </c>
    </row>
    <row r="157" spans="1:6" ht="12.75" customHeight="1" x14ac:dyDescent="0.2">
      <c r="A157" s="55">
        <v>3114</v>
      </c>
      <c r="B157" s="87" t="s">
        <v>355</v>
      </c>
      <c r="C157" s="52" t="s">
        <v>356</v>
      </c>
      <c r="D157" s="244">
        <v>13078724</v>
      </c>
      <c r="E157" s="244">
        <v>15446157.779999999</v>
      </c>
      <c r="F157" s="54">
        <f t="shared" si="31"/>
        <v>118.10141249253367</v>
      </c>
    </row>
    <row r="158" spans="1:6" ht="12.75" customHeight="1" x14ac:dyDescent="0.2">
      <c r="A158" s="55">
        <v>312</v>
      </c>
      <c r="B158" s="87" t="s">
        <v>357</v>
      </c>
      <c r="C158" s="52" t="s">
        <v>358</v>
      </c>
      <c r="D158" s="244">
        <v>3302450</v>
      </c>
      <c r="E158" s="244">
        <v>3688165.31</v>
      </c>
      <c r="F158" s="54">
        <f t="shared" si="31"/>
        <v>111.67967145604021</v>
      </c>
    </row>
    <row r="159" spans="1:6" ht="12.75" customHeight="1" x14ac:dyDescent="0.2">
      <c r="A159" s="55">
        <v>313</v>
      </c>
      <c r="B159" s="87" t="s">
        <v>359</v>
      </c>
      <c r="C159" s="52" t="s">
        <v>360</v>
      </c>
      <c r="D159" s="53">
        <f t="shared" ref="D159:E159" si="38">SUM(D160:D162)</f>
        <v>12557796</v>
      </c>
      <c r="E159" s="53">
        <f t="shared" si="38"/>
        <v>13890121.609999999</v>
      </c>
      <c r="F159" s="54">
        <f t="shared" si="31"/>
        <v>110.60954971716374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12555998</v>
      </c>
      <c r="E161" s="244">
        <v>13874673.289999999</v>
      </c>
      <c r="F161" s="54">
        <f t="shared" si="31"/>
        <v>110.50235345688968</v>
      </c>
    </row>
    <row r="162" spans="1:6" ht="12.75" customHeight="1" x14ac:dyDescent="0.2">
      <c r="A162" s="55">
        <v>3133</v>
      </c>
      <c r="B162" s="87" t="s">
        <v>364</v>
      </c>
      <c r="C162" s="52" t="s">
        <v>365</v>
      </c>
      <c r="D162" s="244">
        <v>1798</v>
      </c>
      <c r="E162" s="244">
        <v>15448.32</v>
      </c>
      <c r="F162" s="54">
        <f t="shared" si="31"/>
        <v>859.19466073414912</v>
      </c>
    </row>
    <row r="163" spans="1:6" ht="12.75" customHeight="1" x14ac:dyDescent="0.2">
      <c r="A163" s="55">
        <v>32</v>
      </c>
      <c r="B163" s="87" t="s">
        <v>366</v>
      </c>
      <c r="C163" s="52" t="s">
        <v>367</v>
      </c>
      <c r="D163" s="53">
        <f t="shared" ref="D163:E163" si="39">D164+D169+D177+D187+D188</f>
        <v>20670073</v>
      </c>
      <c r="E163" s="53">
        <f t="shared" si="39"/>
        <v>24631381.659999996</v>
      </c>
      <c r="F163" s="54">
        <f t="shared" si="31"/>
        <v>119.1644638120049</v>
      </c>
    </row>
    <row r="164" spans="1:6" ht="12.75" customHeight="1" x14ac:dyDescent="0.2">
      <c r="A164" s="55">
        <v>321</v>
      </c>
      <c r="B164" s="87" t="s">
        <v>368</v>
      </c>
      <c r="C164" s="52" t="s">
        <v>369</v>
      </c>
      <c r="D164" s="53">
        <f t="shared" ref="D164:E164" si="40">SUM(D165:D168)</f>
        <v>3219070</v>
      </c>
      <c r="E164" s="53">
        <f t="shared" si="40"/>
        <v>3434665.9899999998</v>
      </c>
      <c r="F164" s="54">
        <f t="shared" si="31"/>
        <v>106.69746199989439</v>
      </c>
    </row>
    <row r="165" spans="1:6" ht="12.75" customHeight="1" x14ac:dyDescent="0.2">
      <c r="A165" s="55">
        <v>3211</v>
      </c>
      <c r="B165" s="87" t="s">
        <v>370</v>
      </c>
      <c r="C165" s="52" t="s">
        <v>371</v>
      </c>
      <c r="D165" s="244">
        <v>374157</v>
      </c>
      <c r="E165" s="244">
        <v>527719.4</v>
      </c>
      <c r="F165" s="54">
        <f t="shared" si="31"/>
        <v>141.04223628049189</v>
      </c>
    </row>
    <row r="166" spans="1:6" ht="12.75" customHeight="1" x14ac:dyDescent="0.2">
      <c r="A166" s="55">
        <v>3212</v>
      </c>
      <c r="B166" s="87" t="s">
        <v>372</v>
      </c>
      <c r="C166" s="52" t="s">
        <v>373</v>
      </c>
      <c r="D166" s="244">
        <v>2714065</v>
      </c>
      <c r="E166" s="244">
        <v>2817586.19</v>
      </c>
      <c r="F166" s="54">
        <f t="shared" si="31"/>
        <v>103.81424873759471</v>
      </c>
    </row>
    <row r="167" spans="1:6" ht="12.75" customHeight="1" x14ac:dyDescent="0.2">
      <c r="A167" s="55">
        <v>3213</v>
      </c>
      <c r="B167" s="87" t="s">
        <v>374</v>
      </c>
      <c r="C167" s="52" t="s">
        <v>375</v>
      </c>
      <c r="D167" s="244">
        <v>130848</v>
      </c>
      <c r="E167" s="244">
        <v>89360.4</v>
      </c>
      <c r="F167" s="54">
        <f t="shared" si="31"/>
        <v>68.293286867204699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7347943</v>
      </c>
      <c r="E169" s="53">
        <f t="shared" si="41"/>
        <v>10236400.959999999</v>
      </c>
      <c r="F169" s="54">
        <f t="shared" si="31"/>
        <v>139.30974913659509</v>
      </c>
    </row>
    <row r="170" spans="1:6" ht="12.75" customHeight="1" x14ac:dyDescent="0.2">
      <c r="A170" s="55">
        <v>3221</v>
      </c>
      <c r="B170" s="87" t="s">
        <v>380</v>
      </c>
      <c r="C170" s="52" t="s">
        <v>381</v>
      </c>
      <c r="D170" s="244">
        <v>428103</v>
      </c>
      <c r="E170" s="244">
        <v>452439.2</v>
      </c>
      <c r="F170" s="54">
        <f t="shared" si="31"/>
        <v>105.68466000004673</v>
      </c>
    </row>
    <row r="171" spans="1:6" ht="12.75" customHeight="1" x14ac:dyDescent="0.2">
      <c r="A171" s="55">
        <v>3222</v>
      </c>
      <c r="B171" s="87" t="s">
        <v>382</v>
      </c>
      <c r="C171" s="52" t="s">
        <v>383</v>
      </c>
      <c r="D171" s="244">
        <v>1506097</v>
      </c>
      <c r="E171" s="244">
        <v>1799272.8</v>
      </c>
      <c r="F171" s="54">
        <f t="shared" si="31"/>
        <v>119.46593081322119</v>
      </c>
    </row>
    <row r="172" spans="1:6" ht="12.75" customHeight="1" x14ac:dyDescent="0.2">
      <c r="A172" s="55">
        <v>3223</v>
      </c>
      <c r="B172" s="87" t="s">
        <v>384</v>
      </c>
      <c r="C172" s="52" t="s">
        <v>385</v>
      </c>
      <c r="D172" s="244">
        <v>4924511</v>
      </c>
      <c r="E172" s="244">
        <v>6655974.8499999996</v>
      </c>
      <c r="F172" s="54">
        <f t="shared" si="31"/>
        <v>135.16011742079567</v>
      </c>
    </row>
    <row r="173" spans="1:6" ht="12.75" customHeight="1" x14ac:dyDescent="0.2">
      <c r="A173" s="55">
        <v>3224</v>
      </c>
      <c r="B173" s="87" t="s">
        <v>386</v>
      </c>
      <c r="C173" s="52" t="s">
        <v>387</v>
      </c>
      <c r="D173" s="244">
        <v>40455</v>
      </c>
      <c r="E173" s="244">
        <v>22977.87</v>
      </c>
      <c r="F173" s="54">
        <f t="shared" si="31"/>
        <v>56.798591027067111</v>
      </c>
    </row>
    <row r="174" spans="1:6" ht="12.75" customHeight="1" x14ac:dyDescent="0.2">
      <c r="A174" s="55">
        <v>3225</v>
      </c>
      <c r="B174" s="87" t="s">
        <v>388</v>
      </c>
      <c r="C174" s="52" t="s">
        <v>389</v>
      </c>
      <c r="D174" s="244">
        <v>424403</v>
      </c>
      <c r="E174" s="244">
        <v>471485.57</v>
      </c>
      <c r="F174" s="54">
        <f t="shared" si="31"/>
        <v>111.09383534046648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24374</v>
      </c>
      <c r="E176" s="244">
        <v>834250.67</v>
      </c>
      <c r="F176" s="54">
        <f t="shared" si="31"/>
        <v>3422.707270041848</v>
      </c>
    </row>
    <row r="177" spans="1:6" ht="12.75" customHeight="1" x14ac:dyDescent="0.2">
      <c r="A177" s="55">
        <v>323</v>
      </c>
      <c r="B177" s="87" t="s">
        <v>394</v>
      </c>
      <c r="C177" s="52" t="s">
        <v>395</v>
      </c>
      <c r="D177" s="53">
        <f t="shared" ref="D177:E177" si="42">SUM(D178:D186)</f>
        <v>9462668</v>
      </c>
      <c r="E177" s="53">
        <f t="shared" si="42"/>
        <v>9735694.7199999988</v>
      </c>
      <c r="F177" s="54">
        <f t="shared" si="31"/>
        <v>102.88530380649514</v>
      </c>
    </row>
    <row r="178" spans="1:6" ht="12.75" customHeight="1" x14ac:dyDescent="0.2">
      <c r="A178" s="55">
        <v>3231</v>
      </c>
      <c r="B178" s="87" t="s">
        <v>396</v>
      </c>
      <c r="C178" s="52" t="s">
        <v>397</v>
      </c>
      <c r="D178" s="244">
        <v>1577666</v>
      </c>
      <c r="E178" s="244">
        <v>1651840.24</v>
      </c>
      <c r="F178" s="54">
        <f t="shared" si="31"/>
        <v>104.70151730467666</v>
      </c>
    </row>
    <row r="179" spans="1:6" ht="12.75" customHeight="1" x14ac:dyDescent="0.2">
      <c r="A179" s="55">
        <v>3232</v>
      </c>
      <c r="B179" s="87" t="s">
        <v>398</v>
      </c>
      <c r="C179" s="52" t="s">
        <v>399</v>
      </c>
      <c r="D179" s="244">
        <v>4751752</v>
      </c>
      <c r="E179" s="244">
        <v>5059286.03</v>
      </c>
      <c r="F179" s="54">
        <f t="shared" si="31"/>
        <v>106.4720134805015</v>
      </c>
    </row>
    <row r="180" spans="1:6" ht="12.75" customHeight="1" x14ac:dyDescent="0.2">
      <c r="A180" s="55">
        <v>3233</v>
      </c>
      <c r="B180" s="87" t="s">
        <v>400</v>
      </c>
      <c r="C180" s="52" t="s">
        <v>401</v>
      </c>
      <c r="D180" s="244">
        <v>107774</v>
      </c>
      <c r="E180" s="244">
        <v>89367.87</v>
      </c>
      <c r="F180" s="54">
        <f t="shared" si="31"/>
        <v>82.921548796555754</v>
      </c>
    </row>
    <row r="181" spans="1:6" ht="12.75" customHeight="1" x14ac:dyDescent="0.2">
      <c r="A181" s="55">
        <v>3234</v>
      </c>
      <c r="B181" s="87" t="s">
        <v>402</v>
      </c>
      <c r="C181" s="52" t="s">
        <v>403</v>
      </c>
      <c r="D181" s="244">
        <v>566428</v>
      </c>
      <c r="E181" s="244">
        <v>483442.85</v>
      </c>
      <c r="F181" s="54">
        <f t="shared" si="31"/>
        <v>85.349391273030278</v>
      </c>
    </row>
    <row r="182" spans="1:6" ht="12.75" customHeight="1" x14ac:dyDescent="0.2">
      <c r="A182" s="55">
        <v>3235</v>
      </c>
      <c r="B182" s="87" t="s">
        <v>404</v>
      </c>
      <c r="C182" s="52" t="s">
        <v>405</v>
      </c>
      <c r="D182" s="244">
        <v>382285</v>
      </c>
      <c r="E182" s="244">
        <v>385082.8</v>
      </c>
      <c r="F182" s="54">
        <f t="shared" si="31"/>
        <v>100.73186235400291</v>
      </c>
    </row>
    <row r="183" spans="1:6" ht="12.75" customHeight="1" x14ac:dyDescent="0.2">
      <c r="A183" s="55">
        <v>3236</v>
      </c>
      <c r="B183" s="87" t="s">
        <v>406</v>
      </c>
      <c r="C183" s="52" t="s">
        <v>407</v>
      </c>
      <c r="D183" s="244">
        <v>37609</v>
      </c>
      <c r="E183" s="244">
        <v>32433.72</v>
      </c>
      <c r="F183" s="54">
        <f t="shared" si="31"/>
        <v>86.239251243053531</v>
      </c>
    </row>
    <row r="184" spans="1:6" ht="12.75" customHeight="1" x14ac:dyDescent="0.2">
      <c r="A184" s="55">
        <v>3237</v>
      </c>
      <c r="B184" s="87" t="s">
        <v>408</v>
      </c>
      <c r="C184" s="52" t="s">
        <v>409</v>
      </c>
      <c r="D184" s="244">
        <v>1066900</v>
      </c>
      <c r="E184" s="244">
        <v>1201497.6599999999</v>
      </c>
      <c r="F184" s="54">
        <f t="shared" si="31"/>
        <v>112.61577092511013</v>
      </c>
    </row>
    <row r="185" spans="1:6" ht="12.75" customHeight="1" x14ac:dyDescent="0.2">
      <c r="A185" s="55">
        <v>3238</v>
      </c>
      <c r="B185" s="87" t="s">
        <v>410</v>
      </c>
      <c r="C185" s="52" t="s">
        <v>411</v>
      </c>
      <c r="D185" s="244">
        <v>55646</v>
      </c>
      <c r="E185" s="244">
        <v>51138.7</v>
      </c>
      <c r="F185" s="54">
        <f t="shared" si="31"/>
        <v>91.900046723933428</v>
      </c>
    </row>
    <row r="186" spans="1:6" ht="12.75" customHeight="1" x14ac:dyDescent="0.2">
      <c r="A186" s="55">
        <v>3239</v>
      </c>
      <c r="B186" s="87" t="s">
        <v>412</v>
      </c>
      <c r="C186" s="52" t="s">
        <v>413</v>
      </c>
      <c r="D186" s="244">
        <v>916608</v>
      </c>
      <c r="E186" s="244">
        <v>781604.85</v>
      </c>
      <c r="F186" s="54">
        <f t="shared" si="31"/>
        <v>85.271441008588184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640392</v>
      </c>
      <c r="E188" s="53">
        <f t="shared" si="43"/>
        <v>1224619.99</v>
      </c>
      <c r="F188" s="54">
        <f t="shared" si="31"/>
        <v>191.22974521855363</v>
      </c>
    </row>
    <row r="189" spans="1:6" ht="12.75" customHeight="1" x14ac:dyDescent="0.2">
      <c r="A189" s="55">
        <v>3291</v>
      </c>
      <c r="B189" s="234" t="s">
        <v>418</v>
      </c>
      <c r="C189" s="52" t="s">
        <v>419</v>
      </c>
      <c r="D189" s="244">
        <v>67463</v>
      </c>
      <c r="E189" s="244">
        <v>62223.93</v>
      </c>
      <c r="F189" s="54">
        <f t="shared" si="31"/>
        <v>92.234157982894331</v>
      </c>
    </row>
    <row r="190" spans="1:6" ht="12.75" customHeight="1" x14ac:dyDescent="0.2">
      <c r="A190" s="55">
        <v>3292</v>
      </c>
      <c r="B190" s="87" t="s">
        <v>420</v>
      </c>
      <c r="C190" s="52" t="s">
        <v>421</v>
      </c>
      <c r="D190" s="244">
        <v>395904</v>
      </c>
      <c r="E190" s="244">
        <v>287870.81</v>
      </c>
      <c r="F190" s="54">
        <f t="shared" si="31"/>
        <v>72.712276208373751</v>
      </c>
    </row>
    <row r="191" spans="1:6" ht="12.75" customHeight="1" x14ac:dyDescent="0.2">
      <c r="A191" s="55">
        <v>3293</v>
      </c>
      <c r="B191" s="87" t="s">
        <v>422</v>
      </c>
      <c r="C191" s="52" t="s">
        <v>423</v>
      </c>
      <c r="D191" s="244">
        <v>352</v>
      </c>
      <c r="E191" s="244">
        <v>397.78</v>
      </c>
      <c r="F191" s="54">
        <f t="shared" si="31"/>
        <v>113.0056818181818</v>
      </c>
    </row>
    <row r="192" spans="1:6" ht="12.75" customHeight="1" x14ac:dyDescent="0.2">
      <c r="A192" s="55">
        <v>3294</v>
      </c>
      <c r="B192" s="87" t="s">
        <v>424</v>
      </c>
      <c r="C192" s="52" t="s">
        <v>425</v>
      </c>
      <c r="D192" s="244">
        <v>21529</v>
      </c>
      <c r="E192" s="244">
        <v>22047</v>
      </c>
      <c r="F192" s="54">
        <f t="shared" si="31"/>
        <v>102.40605694644434</v>
      </c>
    </row>
    <row r="193" spans="1:6" ht="12.75" customHeight="1" x14ac:dyDescent="0.2">
      <c r="A193" s="55">
        <v>3295</v>
      </c>
      <c r="B193" s="87" t="s">
        <v>426</v>
      </c>
      <c r="C193" s="52" t="s">
        <v>427</v>
      </c>
      <c r="D193" s="244">
        <v>17038</v>
      </c>
      <c r="E193" s="244">
        <v>73084.75</v>
      </c>
      <c r="F193" s="54">
        <f t="shared" si="31"/>
        <v>428.95146143913604</v>
      </c>
    </row>
    <row r="194" spans="1:6" ht="12.75" customHeight="1" x14ac:dyDescent="0.2">
      <c r="A194" s="55" t="s">
        <v>428</v>
      </c>
      <c r="B194" s="87" t="s">
        <v>429</v>
      </c>
      <c r="C194" s="52" t="s">
        <v>428</v>
      </c>
      <c r="D194" s="244">
        <v>136594</v>
      </c>
      <c r="E194" s="244">
        <v>750598.58</v>
      </c>
      <c r="F194" s="54">
        <f t="shared" si="31"/>
        <v>549.51065200521248</v>
      </c>
    </row>
    <row r="195" spans="1:6" ht="12.75" customHeight="1" x14ac:dyDescent="0.2">
      <c r="A195" s="55">
        <v>3299</v>
      </c>
      <c r="B195" s="87" t="s">
        <v>430</v>
      </c>
      <c r="C195" s="52" t="s">
        <v>431</v>
      </c>
      <c r="D195" s="244">
        <v>1512</v>
      </c>
      <c r="E195" s="244">
        <v>28397.14</v>
      </c>
      <c r="F195" s="54">
        <f t="shared" si="31"/>
        <v>1878.117724867725</v>
      </c>
    </row>
    <row r="196" spans="1:6" ht="12.75" customHeight="1" x14ac:dyDescent="0.2">
      <c r="A196" s="55">
        <v>34</v>
      </c>
      <c r="B196" s="234" t="s">
        <v>432</v>
      </c>
      <c r="C196" s="52" t="s">
        <v>433</v>
      </c>
      <c r="D196" s="53">
        <f t="shared" ref="D196:E196" si="44">D197+D202+D210</f>
        <v>120263</v>
      </c>
      <c r="E196" s="53">
        <f t="shared" si="44"/>
        <v>421129.75</v>
      </c>
      <c r="F196" s="54">
        <f t="shared" si="31"/>
        <v>350.17399366388668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120263</v>
      </c>
      <c r="E210" s="53">
        <f t="shared" si="47"/>
        <v>421129.75</v>
      </c>
      <c r="F210" s="54">
        <f t="shared" si="31"/>
        <v>350.17399366388668</v>
      </c>
    </row>
    <row r="211" spans="1:6" ht="12.75" customHeight="1" x14ac:dyDescent="0.2">
      <c r="A211" s="55">
        <v>3431</v>
      </c>
      <c r="B211" s="234" t="s">
        <v>462</v>
      </c>
      <c r="C211" s="52" t="s">
        <v>463</v>
      </c>
      <c r="D211" s="244">
        <v>26985</v>
      </c>
      <c r="E211" s="244">
        <v>43043.81</v>
      </c>
      <c r="F211" s="54">
        <f t="shared" si="31"/>
        <v>159.5101352603298</v>
      </c>
    </row>
    <row r="212" spans="1:6" ht="12.75" customHeight="1" x14ac:dyDescent="0.2">
      <c r="A212" s="55">
        <v>3432</v>
      </c>
      <c r="B212" s="87" t="s">
        <v>464</v>
      </c>
      <c r="C212" s="52" t="s">
        <v>465</v>
      </c>
      <c r="D212" s="244">
        <v>82</v>
      </c>
      <c r="E212" s="244">
        <v>460.52</v>
      </c>
      <c r="F212" s="54">
        <f t="shared" si="31"/>
        <v>561.60975609756099</v>
      </c>
    </row>
    <row r="213" spans="1:6" ht="12.75" customHeight="1" x14ac:dyDescent="0.2">
      <c r="A213" s="55">
        <v>3433</v>
      </c>
      <c r="B213" s="87" t="s">
        <v>466</v>
      </c>
      <c r="C213" s="52" t="s">
        <v>467</v>
      </c>
      <c r="D213" s="244">
        <v>93196</v>
      </c>
      <c r="E213" s="244">
        <v>377625.42</v>
      </c>
      <c r="F213" s="54">
        <f t="shared" si="31"/>
        <v>405.19487960856691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91568</v>
      </c>
      <c r="E263" s="53">
        <f t="shared" si="68"/>
        <v>10667</v>
      </c>
      <c r="F263" s="54">
        <f t="shared" ref="F263:F267" si="69">IF(D263&lt;&gt;0,IF(E263/D263&gt;=100,"&gt;&gt;100",E263/D263*100),"-")</f>
        <v>11.649266119168269</v>
      </c>
    </row>
    <row r="264" spans="1:6" ht="12.75" customHeight="1" x14ac:dyDescent="0.2">
      <c r="A264" s="55">
        <v>381</v>
      </c>
      <c r="B264" s="87" t="s">
        <v>564</v>
      </c>
      <c r="C264" s="52" t="s">
        <v>565</v>
      </c>
      <c r="D264" s="53">
        <f t="shared" ref="D264:E264" si="70">SUM(D265:D267)</f>
        <v>10000</v>
      </c>
      <c r="E264" s="53">
        <f t="shared" si="70"/>
        <v>0</v>
      </c>
      <c r="F264" s="54">
        <f t="shared" si="69"/>
        <v>0</v>
      </c>
    </row>
    <row r="265" spans="1:6" ht="12.75" customHeight="1" x14ac:dyDescent="0.2">
      <c r="A265" s="55">
        <v>3811</v>
      </c>
      <c r="B265" s="87" t="s">
        <v>566</v>
      </c>
      <c r="C265" s="52" t="s">
        <v>567</v>
      </c>
      <c r="D265" s="244">
        <v>10000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81568</v>
      </c>
      <c r="E273" s="53">
        <f t="shared" si="73"/>
        <v>10667</v>
      </c>
      <c r="F273" s="54">
        <f t="shared" ref="F273:F284" si="74">IF(D273&lt;&gt;0,IF(E273/D273&gt;=100,"&gt;&gt;100",E273/D273*100),"-")</f>
        <v>13.07743232640251</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v>81568</v>
      </c>
      <c r="E276" s="244"/>
      <c r="F276" s="54">
        <f t="shared" si="74"/>
        <v>0</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v>10667</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123649144</v>
      </c>
      <c r="E289" s="53">
        <f t="shared" si="79"/>
        <v>136205868.45999998</v>
      </c>
      <c r="F289" s="54">
        <f t="shared" si="76"/>
        <v>110.15512445439977</v>
      </c>
    </row>
    <row r="290" spans="1:6" ht="12.75" customHeight="1" x14ac:dyDescent="0.2">
      <c r="A290" s="55" t="s">
        <v>605</v>
      </c>
      <c r="B290" s="87" t="s">
        <v>616</v>
      </c>
      <c r="C290" s="52" t="s">
        <v>617</v>
      </c>
      <c r="D290" s="53">
        <f>IF(D6&gt;=D289,D6-D289,0)</f>
        <v>4133447</v>
      </c>
      <c r="E290" s="53">
        <f>IF(E6&gt;=E289,E6-E289,0)</f>
        <v>0</v>
      </c>
      <c r="F290" s="54">
        <f t="shared" si="76"/>
        <v>0</v>
      </c>
    </row>
    <row r="291" spans="1:6" ht="12.75" customHeight="1" x14ac:dyDescent="0.2">
      <c r="A291" s="55" t="s">
        <v>605</v>
      </c>
      <c r="B291" s="87" t="s">
        <v>618</v>
      </c>
      <c r="C291" s="52" t="s">
        <v>619</v>
      </c>
      <c r="D291" s="53">
        <f>IF(D289&gt;=D6,D289-D6,0)</f>
        <v>0</v>
      </c>
      <c r="E291" s="53">
        <f>IF(E289&gt;=E6,E289-E6,0)</f>
        <v>1526689.869999975</v>
      </c>
      <c r="F291" s="54" t="str">
        <f t="shared" si="76"/>
        <v>-</v>
      </c>
    </row>
    <row r="292" spans="1:6" ht="12.75" customHeight="1" x14ac:dyDescent="0.2">
      <c r="A292" s="55">
        <v>92211</v>
      </c>
      <c r="B292" s="87" t="s">
        <v>620</v>
      </c>
      <c r="C292" s="52" t="s">
        <v>621</v>
      </c>
      <c r="D292" s="244">
        <v>5016444</v>
      </c>
      <c r="E292" s="244">
        <v>4176767.21</v>
      </c>
      <c r="F292" s="54">
        <f t="shared" si="76"/>
        <v>83.261513733632825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10836962</v>
      </c>
      <c r="E294" s="244">
        <v>12644680.16</v>
      </c>
      <c r="F294" s="54">
        <f t="shared" si="76"/>
        <v>116.68104179012531</v>
      </c>
    </row>
    <row r="295" spans="1:6" ht="24" x14ac:dyDescent="0.2">
      <c r="A295" s="55">
        <v>9661</v>
      </c>
      <c r="B295" s="87" t="s">
        <v>626</v>
      </c>
      <c r="C295" s="52" t="s">
        <v>627</v>
      </c>
      <c r="D295" s="244">
        <v>135476</v>
      </c>
      <c r="E295" s="244">
        <v>260769.05</v>
      </c>
      <c r="F295" s="54">
        <f t="shared" si="76"/>
        <v>192.48357642682097</v>
      </c>
    </row>
    <row r="296" spans="1:6" ht="12.75" customHeight="1" x14ac:dyDescent="0.2">
      <c r="A296" s="57" t="s">
        <v>628</v>
      </c>
      <c r="B296" s="235" t="s">
        <v>629</v>
      </c>
      <c r="C296" s="58" t="s">
        <v>628</v>
      </c>
      <c r="D296" s="245">
        <v>9218411</v>
      </c>
      <c r="E296" s="245">
        <v>10789848.01</v>
      </c>
      <c r="F296" s="59">
        <f t="shared" si="76"/>
        <v>117.0467232367921</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94678</v>
      </c>
      <c r="E298" s="53">
        <f t="shared" si="80"/>
        <v>2078.23</v>
      </c>
      <c r="F298" s="54">
        <f t="shared" ref="F298:F418" si="81">IF(D298&lt;&gt;0,IF(E298/D298&gt;=100,"&gt;&gt;100",E298/D298*100),"-")</f>
        <v>2.1950505925346966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94678</v>
      </c>
      <c r="E311" s="53">
        <f t="shared" si="85"/>
        <v>2078.23</v>
      </c>
      <c r="F311" s="54">
        <f t="shared" si="81"/>
        <v>2.1950505925346966</v>
      </c>
    </row>
    <row r="312" spans="1:6" ht="12.75" customHeight="1" x14ac:dyDescent="0.2">
      <c r="A312" s="55">
        <v>721</v>
      </c>
      <c r="B312" s="87" t="s">
        <v>659</v>
      </c>
      <c r="C312" s="52" t="s">
        <v>660</v>
      </c>
      <c r="D312" s="53">
        <f t="shared" ref="D312:E312" si="86">SUM(D313:D316)</f>
        <v>3418</v>
      </c>
      <c r="E312" s="53">
        <f t="shared" si="86"/>
        <v>2078.23</v>
      </c>
      <c r="F312" s="54">
        <f t="shared" si="81"/>
        <v>60.802516091281454</v>
      </c>
    </row>
    <row r="313" spans="1:6" ht="12.75" customHeight="1" x14ac:dyDescent="0.2">
      <c r="A313" s="55">
        <v>7211</v>
      </c>
      <c r="B313" s="87" t="s">
        <v>661</v>
      </c>
      <c r="C313" s="52" t="s">
        <v>662</v>
      </c>
      <c r="D313" s="244">
        <v>3418</v>
      </c>
      <c r="E313" s="244">
        <v>2078.23</v>
      </c>
      <c r="F313" s="54">
        <f t="shared" si="81"/>
        <v>60.802516091281454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91260</v>
      </c>
      <c r="E326" s="53">
        <f t="shared" si="88"/>
        <v>0</v>
      </c>
      <c r="F326" s="54">
        <f t="shared" si="81"/>
        <v>0</v>
      </c>
    </row>
    <row r="327" spans="1:6" ht="12.75" customHeight="1" x14ac:dyDescent="0.2">
      <c r="A327" s="55">
        <v>7231</v>
      </c>
      <c r="B327" s="87" t="s">
        <v>689</v>
      </c>
      <c r="C327" s="52" t="s">
        <v>690</v>
      </c>
      <c r="D327" s="244">
        <v>91260</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6647857</v>
      </c>
      <c r="E350" s="53">
        <f t="shared" si="95"/>
        <v>2961450.6</v>
      </c>
      <c r="F350" s="54">
        <f t="shared" si="81"/>
        <v>44.547447395453901</v>
      </c>
    </row>
    <row r="351" spans="1:6" ht="12.75" customHeight="1" x14ac:dyDescent="0.2">
      <c r="A351" s="55">
        <v>41</v>
      </c>
      <c r="B351" s="87" t="s">
        <v>737</v>
      </c>
      <c r="C351" s="52" t="s">
        <v>738</v>
      </c>
      <c r="D351" s="53">
        <f t="shared" ref="D351:E351" si="96">D352+D356</f>
        <v>2363888</v>
      </c>
      <c r="E351" s="53">
        <f t="shared" si="96"/>
        <v>85616.5</v>
      </c>
      <c r="F351" s="54">
        <f t="shared" si="81"/>
        <v>3.6218509506372549</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2363888</v>
      </c>
      <c r="E356" s="53">
        <f t="shared" si="98"/>
        <v>85616.5</v>
      </c>
      <c r="F356" s="54">
        <f t="shared" si="81"/>
        <v>3.6218509506372549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1971</v>
      </c>
      <c r="E359" s="244">
        <v>28741.5</v>
      </c>
      <c r="F359" s="54">
        <f t="shared" si="81"/>
        <v>1458.2191780821918</v>
      </c>
    </row>
    <row r="360" spans="1:6" ht="12.75" customHeight="1" x14ac:dyDescent="0.2">
      <c r="A360" s="55">
        <v>4124</v>
      </c>
      <c r="B360" s="87" t="s">
        <v>651</v>
      </c>
      <c r="C360" s="52" t="s">
        <v>750</v>
      </c>
      <c r="D360" s="244">
        <v>2361917</v>
      </c>
      <c r="E360" s="244">
        <v>56875</v>
      </c>
      <c r="F360" s="54">
        <f t="shared" si="81"/>
        <v>2.4080016359592653</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4283969</v>
      </c>
      <c r="E363" s="53">
        <f t="shared" si="99"/>
        <v>2875834.1</v>
      </c>
      <c r="F363" s="54">
        <f t="shared" si="81"/>
        <v>67.130133294615348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168969</v>
      </c>
      <c r="E369" s="53">
        <f t="shared" si="101"/>
        <v>2875834.1</v>
      </c>
      <c r="F369" s="54">
        <f t="shared" si="81"/>
        <v>1701.9891814474845</v>
      </c>
    </row>
    <row r="370" spans="1:6" ht="12.75" customHeight="1" x14ac:dyDescent="0.2">
      <c r="A370" s="55">
        <v>4221</v>
      </c>
      <c r="B370" s="87" t="s">
        <v>671</v>
      </c>
      <c r="C370" s="52" t="s">
        <v>763</v>
      </c>
      <c r="D370" s="244">
        <v>69096</v>
      </c>
      <c r="E370" s="244">
        <v>371369.2</v>
      </c>
      <c r="F370" s="54">
        <f t="shared" si="81"/>
        <v>537.46844969318056</v>
      </c>
    </row>
    <row r="371" spans="1:6" ht="12.75" customHeight="1" x14ac:dyDescent="0.2">
      <c r="A371" s="55">
        <v>4222</v>
      </c>
      <c r="B371" s="87" t="s">
        <v>764</v>
      </c>
      <c r="C371" s="52" t="s">
        <v>765</v>
      </c>
      <c r="D371" s="244">
        <v>5728</v>
      </c>
      <c r="E371" s="244">
        <v>79144.460000000006</v>
      </c>
      <c r="F371" s="54">
        <f t="shared" si="81"/>
        <v>1381.7119413407822</v>
      </c>
    </row>
    <row r="372" spans="1:6" ht="12.75" customHeight="1" x14ac:dyDescent="0.2">
      <c r="A372" s="55">
        <v>4223</v>
      </c>
      <c r="B372" s="87" t="s">
        <v>675</v>
      </c>
      <c r="C372" s="52" t="s">
        <v>766</v>
      </c>
      <c r="D372" s="244"/>
      <c r="E372" s="244">
        <v>3124.9</v>
      </c>
      <c r="F372" s="54" t="str">
        <f t="shared" si="81"/>
        <v>-</v>
      </c>
    </row>
    <row r="373" spans="1:6" ht="12.75" customHeight="1" x14ac:dyDescent="0.2">
      <c r="A373" s="55">
        <v>4224</v>
      </c>
      <c r="B373" s="87" t="s">
        <v>677</v>
      </c>
      <c r="C373" s="52" t="s">
        <v>767</v>
      </c>
      <c r="D373" s="244">
        <v>55158</v>
      </c>
      <c r="E373" s="244">
        <v>2262390.46</v>
      </c>
      <c r="F373" s="54">
        <f t="shared" si="81"/>
        <v>4101.6542659269735</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38987</v>
      </c>
      <c r="E376" s="244">
        <v>159805.07999999999</v>
      </c>
      <c r="F376" s="54">
        <f t="shared" si="81"/>
        <v>409.8932464667709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4115000</v>
      </c>
      <c r="E378" s="53">
        <f t="shared" si="102"/>
        <v>0</v>
      </c>
      <c r="F378" s="54">
        <f t="shared" si="81"/>
        <v>0</v>
      </c>
    </row>
    <row r="379" spans="1:6" ht="12.75" customHeight="1" x14ac:dyDescent="0.2">
      <c r="A379" s="55">
        <v>4231</v>
      </c>
      <c r="B379" s="87" t="s">
        <v>689</v>
      </c>
      <c r="C379" s="52" t="s">
        <v>774</v>
      </c>
      <c r="D379" s="244">
        <v>4115000</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6553179</v>
      </c>
      <c r="E408" s="53">
        <f t="shared" si="111"/>
        <v>2959372.37</v>
      </c>
      <c r="F408" s="54">
        <f t="shared" si="81"/>
        <v>45.159339764715725</v>
      </c>
    </row>
    <row r="409" spans="1:6" ht="12.75" customHeight="1" x14ac:dyDescent="0.2">
      <c r="A409" s="55">
        <v>92212</v>
      </c>
      <c r="B409" s="87" t="s">
        <v>820</v>
      </c>
      <c r="C409" s="52" t="s">
        <v>821</v>
      </c>
      <c r="D409" s="244">
        <v>1580055</v>
      </c>
      <c r="E409" s="244"/>
      <c r="F409" s="54">
        <f t="shared" si="81"/>
        <v>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16898</v>
      </c>
      <c r="E411" s="244">
        <v>10960.11</v>
      </c>
      <c r="F411" s="54">
        <f t="shared" si="81"/>
        <v>64.860397680198844</v>
      </c>
    </row>
    <row r="412" spans="1:6" ht="12.75" customHeight="1" x14ac:dyDescent="0.2">
      <c r="A412" s="55" t="s">
        <v>605</v>
      </c>
      <c r="B412" s="87" t="s">
        <v>826</v>
      </c>
      <c r="C412" s="52" t="s">
        <v>827</v>
      </c>
      <c r="D412" s="53">
        <f>D6+D298</f>
        <v>127877269</v>
      </c>
      <c r="E412" s="53">
        <f>E6+E298</f>
        <v>134681256.81999999</v>
      </c>
      <c r="F412" s="54">
        <f t="shared" si="81"/>
        <v>105.32071717921971</v>
      </c>
    </row>
    <row r="413" spans="1:6" ht="12.75" customHeight="1" x14ac:dyDescent="0.2">
      <c r="A413" s="55" t="s">
        <v>605</v>
      </c>
      <c r="B413" s="87" t="s">
        <v>828</v>
      </c>
      <c r="C413" s="52" t="s">
        <v>829</v>
      </c>
      <c r="D413" s="53">
        <f t="shared" ref="D413:E413" si="112">D289+D350</f>
        <v>130297001</v>
      </c>
      <c r="E413" s="53">
        <f t="shared" si="112"/>
        <v>139167319.05999997</v>
      </c>
      <c r="F413" s="54">
        <f t="shared" si="81"/>
        <v>106.80776839982677</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2419732</v>
      </c>
      <c r="E415" s="53">
        <f t="shared" si="114"/>
        <v>4486062.2399999797</v>
      </c>
      <c r="F415" s="54">
        <f t="shared" si="81"/>
        <v>185.39500407483058</v>
      </c>
    </row>
    <row r="416" spans="1:6" ht="12.75" customHeight="1" x14ac:dyDescent="0.2">
      <c r="A416" s="62" t="s">
        <v>834</v>
      </c>
      <c r="B416" s="234" t="s">
        <v>835</v>
      </c>
      <c r="C416" s="63" t="s">
        <v>836</v>
      </c>
      <c r="D416" s="53">
        <f t="shared" ref="D416:E416" si="115">IF(D292-D293+D409-D410&gt;=0,D292-D293+D409-D410,0)</f>
        <v>6596499</v>
      </c>
      <c r="E416" s="53">
        <f t="shared" si="115"/>
        <v>4176767.21</v>
      </c>
      <c r="F416" s="54">
        <f t="shared" si="81"/>
        <v>63.317938955194265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10853860</v>
      </c>
      <c r="E418" s="64">
        <f t="shared" si="117"/>
        <v>12655640.27</v>
      </c>
      <c r="F418" s="59">
        <f t="shared" si="81"/>
        <v>116.60036401796228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127877269</v>
      </c>
      <c r="E639" s="53">
        <f t="shared" si="180"/>
        <v>134681256.81999999</v>
      </c>
      <c r="F639" s="54">
        <f t="shared" si="119"/>
        <v>105.32071717921971</v>
      </c>
    </row>
    <row r="640" spans="1:6" ht="12.75" customHeight="1" x14ac:dyDescent="0.2">
      <c r="A640" s="55" t="s">
        <v>605</v>
      </c>
      <c r="B640" s="87" t="s">
        <v>1274</v>
      </c>
      <c r="C640" s="52" t="s">
        <v>1275</v>
      </c>
      <c r="D640" s="53">
        <f t="shared" ref="D640:E640" si="181">D413+D528</f>
        <v>130297001</v>
      </c>
      <c r="E640" s="53">
        <f t="shared" si="181"/>
        <v>139167319.05999997</v>
      </c>
      <c r="F640" s="54">
        <f t="shared" si="119"/>
        <v>106.80776839982677</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2419732</v>
      </c>
      <c r="E642" s="53">
        <f t="shared" si="183"/>
        <v>4486062.2399999797</v>
      </c>
      <c r="F642" s="54">
        <f t="shared" si="119"/>
        <v>185.39500407483058</v>
      </c>
    </row>
    <row r="643" spans="1:6" ht="24" x14ac:dyDescent="0.2">
      <c r="A643" s="62" t="s">
        <v>1280</v>
      </c>
      <c r="B643" s="87" t="s">
        <v>1281</v>
      </c>
      <c r="C643" s="63" t="s">
        <v>1280</v>
      </c>
      <c r="D643" s="53">
        <f t="shared" ref="D643:E643" si="184">IF(D416-D417+D637-D638&gt;=0,D416-D417+D637-D638,0)</f>
        <v>6596499</v>
      </c>
      <c r="E643" s="53">
        <f t="shared" si="184"/>
        <v>4176767.21</v>
      </c>
      <c r="F643" s="54">
        <f t="shared" si="119"/>
        <v>63.317938955194265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4176767</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309295.02999997977</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16290002</v>
      </c>
      <c r="E649" s="244">
        <v>13151604.390000001</v>
      </c>
      <c r="F649" s="54">
        <f t="shared" ref="F649:F724" si="188">IF(D649&lt;&gt;0,IF(E649/D649&gt;=100,"&gt;&gt;100",E649/D649*100),"-")</f>
        <v>80.734209793221638</v>
      </c>
    </row>
    <row r="650" spans="1:6" ht="12.75" customHeight="1" x14ac:dyDescent="0.2">
      <c r="A650" s="55" t="s">
        <v>1293</v>
      </c>
      <c r="B650" s="87" t="s">
        <v>1294</v>
      </c>
      <c r="C650" s="52" t="s">
        <v>1293</v>
      </c>
      <c r="D650" s="244">
        <v>129957747</v>
      </c>
      <c r="E650" s="244">
        <v>136509995.46000001</v>
      </c>
      <c r="F650" s="54">
        <f t="shared" si="188"/>
        <v>105.04182983412294</v>
      </c>
    </row>
    <row r="651" spans="1:6" ht="12.75" customHeight="1" x14ac:dyDescent="0.2">
      <c r="A651" s="55" t="s">
        <v>1295</v>
      </c>
      <c r="B651" s="87" t="s">
        <v>1296</v>
      </c>
      <c r="C651" s="52" t="s">
        <v>1295</v>
      </c>
      <c r="D651" s="244">
        <v>133096145</v>
      </c>
      <c r="E651" s="244">
        <v>138894325.03999999</v>
      </c>
      <c r="F651" s="54">
        <f t="shared" si="188"/>
        <v>104.35638465712135</v>
      </c>
    </row>
    <row r="652" spans="1:6" ht="24" x14ac:dyDescent="0.2">
      <c r="A652" s="55">
        <v>11</v>
      </c>
      <c r="B652" s="87" t="s">
        <v>1297</v>
      </c>
      <c r="C652" s="52" t="s">
        <v>1298</v>
      </c>
      <c r="D652" s="53">
        <f t="shared" ref="D652:E652" si="189">+D649+D650-D651</f>
        <v>13151604</v>
      </c>
      <c r="E652" s="53">
        <f t="shared" si="189"/>
        <v>10767274.810000032</v>
      </c>
      <c r="F652" s="54">
        <f t="shared" si="188"/>
        <v>81.870430481331653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547</v>
      </c>
      <c r="E654" s="264">
        <v>545</v>
      </c>
      <c r="F654" s="54">
        <f t="shared" si="188"/>
        <v>99.634369287020107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535</v>
      </c>
      <c r="E656" s="264">
        <v>537</v>
      </c>
      <c r="F656" s="54">
        <f t="shared" si="188"/>
        <v>100.37383177570094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4720258</v>
      </c>
      <c r="E669" s="244">
        <v>4529802.1900000004</v>
      </c>
      <c r="F669" s="54">
        <f t="shared" si="188"/>
        <v>95.965139829221215</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389003</v>
      </c>
      <c r="E675" s="244">
        <v>3370208.78</v>
      </c>
      <c r="F675" s="54">
        <f t="shared" si="188"/>
        <v>866.37089688254321</v>
      </c>
    </row>
    <row r="676" spans="1:6" ht="24" x14ac:dyDescent="0.2">
      <c r="A676" s="55">
        <v>63613</v>
      </c>
      <c r="B676" s="234" t="s">
        <v>1346</v>
      </c>
      <c r="C676" s="52" t="s">
        <v>1347</v>
      </c>
      <c r="D676" s="244">
        <v>1921000</v>
      </c>
      <c r="E676" s="244">
        <v>1972000</v>
      </c>
      <c r="F676" s="54">
        <f t="shared" si="188"/>
        <v>102.65486725663717</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1693950</v>
      </c>
      <c r="E694" s="244">
        <v>1705079.13</v>
      </c>
      <c r="F694" s="54">
        <f t="shared" si="188"/>
        <v>100.65699282741521</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136004</v>
      </c>
      <c r="E712" s="244">
        <v>136558.85999999999</v>
      </c>
      <c r="F712" s="54">
        <f t="shared" si="188"/>
        <v>100.40797329490307</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139478</v>
      </c>
      <c r="E716" s="244">
        <v>168879.74</v>
      </c>
      <c r="F716" s="54">
        <f t="shared" si="188"/>
        <v>121.07984054833018</v>
      </c>
    </row>
    <row r="717" spans="1:6" ht="12.75" customHeight="1" x14ac:dyDescent="0.2">
      <c r="A717" s="55">
        <v>31215</v>
      </c>
      <c r="B717" s="87" t="s">
        <v>1410</v>
      </c>
      <c r="C717" s="52" t="s">
        <v>1411</v>
      </c>
      <c r="D717" s="244">
        <v>401373</v>
      </c>
      <c r="E717" s="244">
        <v>470192.13</v>
      </c>
      <c r="F717" s="54">
        <f t="shared" si="188"/>
        <v>117.14592909836985</v>
      </c>
    </row>
    <row r="718" spans="1:6" ht="12.75" customHeight="1" x14ac:dyDescent="0.2">
      <c r="A718" s="55">
        <v>32121</v>
      </c>
      <c r="B718" s="87" t="s">
        <v>1412</v>
      </c>
      <c r="C718" s="52" t="s">
        <v>1413</v>
      </c>
      <c r="D718" s="244">
        <v>2559065</v>
      </c>
      <c r="E718" s="244">
        <v>2691385.22</v>
      </c>
      <c r="F718" s="54">
        <f t="shared" si="188"/>
        <v>105.17064709180892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23584</v>
      </c>
      <c r="E720" s="244">
        <v>18258.72</v>
      </c>
      <c r="F720" s="54">
        <f t="shared" si="188"/>
        <v>77.419945725915881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116917</v>
      </c>
      <c r="E722" s="244">
        <v>200572.9</v>
      </c>
      <c r="F722" s="54">
        <f t="shared" si="188"/>
        <v>171.55152800704775</v>
      </c>
    </row>
    <row r="723" spans="1:6" ht="12.75" customHeight="1" x14ac:dyDescent="0.2">
      <c r="A723" s="55" t="s">
        <v>1422</v>
      </c>
      <c r="B723" s="87" t="s">
        <v>1423</v>
      </c>
      <c r="C723" s="52" t="s">
        <v>1422</v>
      </c>
      <c r="D723" s="244">
        <v>226813</v>
      </c>
      <c r="E723" s="244">
        <v>213626.01</v>
      </c>
      <c r="F723" s="54">
        <f t="shared" si="188"/>
        <v>94.185963767508923</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67463</v>
      </c>
      <c r="E725" s="244">
        <v>62223.93</v>
      </c>
      <c r="F725" s="54">
        <f t="shared" ref="F725:F979" si="190">IF(D725&lt;&gt;0,IF(E725/D725&gt;=100,"&gt;&gt;100",E725/D725*100),"-")</f>
        <v>92.234157982894331</v>
      </c>
    </row>
    <row r="726" spans="1:6" ht="12.75" customHeight="1" x14ac:dyDescent="0.2">
      <c r="A726" s="55" t="s">
        <v>1428</v>
      </c>
      <c r="B726" s="87" t="s">
        <v>1429</v>
      </c>
      <c r="C726" s="52" t="s">
        <v>1428</v>
      </c>
      <c r="D726" s="244">
        <v>51304</v>
      </c>
      <c r="E726" s="244">
        <v>43227.96</v>
      </c>
      <c r="F726" s="54">
        <f t="shared" si="190"/>
        <v>84.258459379385613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2" sqref="E1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49270710</v>
      </c>
      <c r="E6" s="231">
        <f t="shared" si="0"/>
        <v>46498913.359999999</v>
      </c>
      <c r="F6" s="232">
        <f t="shared" ref="F6:F260" si="1">IF(D6&gt;0,IF(E6/D6&gt;=100,"&gt;&gt;100",E6/D6*100),"-")</f>
        <v>94.374352145524185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24540782</v>
      </c>
      <c r="E7" s="106">
        <f t="shared" si="2"/>
        <v>22005094.469999995</v>
      </c>
      <c r="F7" s="95">
        <f t="shared" si="1"/>
        <v>89.667454240048244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2572885</v>
      </c>
      <c r="E8" s="106">
        <f>E9+E10-E11</f>
        <v>2601626.5200000005</v>
      </c>
      <c r="F8" s="95">
        <f t="shared" si="1"/>
        <v>101.11709306867584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3975437</v>
      </c>
      <c r="E10" s="249">
        <v>4004178.93</v>
      </c>
      <c r="F10" s="95">
        <f t="shared" si="1"/>
        <v>100.72298793818139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1402552</v>
      </c>
      <c r="E11" s="249">
        <v>1402552.41</v>
      </c>
      <c r="F11" s="95">
        <f t="shared" si="1"/>
        <v>100.00002923242775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20419501</v>
      </c>
      <c r="E12" s="106">
        <f t="shared" si="3"/>
        <v>17933477.069999997</v>
      </c>
      <c r="F12" s="95">
        <f t="shared" si="1"/>
        <v>87.825246415179279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6146811</v>
      </c>
      <c r="E13" s="106">
        <f t="shared" si="4"/>
        <v>6064601.4100000001</v>
      </c>
      <c r="F13" s="95">
        <f t="shared" si="1"/>
        <v>98.662565190307632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9238995</v>
      </c>
      <c r="E15" s="249">
        <v>9238994.8200000003</v>
      </c>
      <c r="F15" s="95">
        <f t="shared" si="1"/>
        <v>99.999998051736156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3092184</v>
      </c>
      <c r="E18" s="249">
        <v>3174393.41</v>
      </c>
      <c r="F18" s="95">
        <f t="shared" si="1"/>
        <v>102.65861960349061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1636808</v>
      </c>
      <c r="E19" s="106">
        <f t="shared" si="5"/>
        <v>3415593.1099999994</v>
      </c>
      <c r="F19" s="95">
        <f t="shared" si="1"/>
        <v>208.67402346518341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2428123</v>
      </c>
      <c r="E20" s="249">
        <v>2698822.34</v>
      </c>
      <c r="F20" s="95">
        <f t="shared" si="1"/>
        <v>111.14850194986003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2371258</v>
      </c>
      <c r="E21" s="249">
        <v>2423755.84</v>
      </c>
      <c r="F21" s="95">
        <f t="shared" si="1"/>
        <v>102.21392357980447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375460</v>
      </c>
      <c r="E22" s="249">
        <v>343239.12</v>
      </c>
      <c r="F22" s="95">
        <f t="shared" si="1"/>
        <v>91.418292228200073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11803977</v>
      </c>
      <c r="E23" s="249">
        <v>13456855.75</v>
      </c>
      <c r="F23" s="95">
        <f t="shared" si="1"/>
        <v>114.00272764001488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23627</v>
      </c>
      <c r="E24" s="249">
        <v>23627.37</v>
      </c>
      <c r="F24" s="95">
        <f t="shared" si="1"/>
        <v>100.00156600499427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1150354</v>
      </c>
      <c r="E26" s="249">
        <v>1213944.33</v>
      </c>
      <c r="F26" s="95">
        <f t="shared" si="1"/>
        <v>105.52789228359272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16515991</v>
      </c>
      <c r="E28" s="249">
        <v>16744651.640000001</v>
      </c>
      <c r="F28" s="95">
        <f t="shared" si="1"/>
        <v>101.38448028943586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12633371</v>
      </c>
      <c r="E29" s="106">
        <f t="shared" si="6"/>
        <v>8452445.8399999961</v>
      </c>
      <c r="F29" s="95">
        <f t="shared" si="1"/>
        <v>66.905704265314426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51665962</v>
      </c>
      <c r="E30" s="249">
        <v>51142825.689999998</v>
      </c>
      <c r="F30" s="95">
        <f t="shared" si="1"/>
        <v>98.987464299996958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39032591</v>
      </c>
      <c r="E34" s="249">
        <v>42690379.850000001</v>
      </c>
      <c r="F34" s="95">
        <f t="shared" si="1"/>
        <v>109.3711146410957</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2511</v>
      </c>
      <c r="E45" s="106">
        <f t="shared" si="9"/>
        <v>836.7100000000064</v>
      </c>
      <c r="F45" s="95">
        <f t="shared" si="1"/>
        <v>33.321784149741397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130140</v>
      </c>
      <c r="E47" s="249">
        <v>128253.61</v>
      </c>
      <c r="F47" s="95">
        <f t="shared" si="1"/>
        <v>98.550491778085132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127629</v>
      </c>
      <c r="E50" s="249">
        <v>127416.9</v>
      </c>
      <c r="F50" s="95">
        <f t="shared" si="1"/>
        <v>99.833815198740098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1176469</v>
      </c>
      <c r="E54" s="249">
        <v>1149804.8600000001</v>
      </c>
      <c r="F54" s="95">
        <f t="shared" si="1"/>
        <v>97.733545040285819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1176469</v>
      </c>
      <c r="E55" s="249">
        <v>1149804.8600000001</v>
      </c>
      <c r="F55" s="95">
        <f t="shared" si="1"/>
        <v>97.733545040285819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56875</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v>56875</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1548396</v>
      </c>
      <c r="E63" s="106">
        <f t="shared" si="12"/>
        <v>1413115.88</v>
      </c>
      <c r="F63" s="95">
        <f t="shared" si="1"/>
        <v>91.263209153214035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1548396</v>
      </c>
      <c r="E64" s="249">
        <v>1413115.88</v>
      </c>
      <c r="F64" s="95">
        <f t="shared" si="1"/>
        <v>91.263209153214035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24729928</v>
      </c>
      <c r="E68" s="106">
        <f t="shared" si="13"/>
        <v>24493818.890000001</v>
      </c>
      <c r="F68" s="95">
        <f t="shared" si="1"/>
        <v>99.045249504972276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13151604</v>
      </c>
      <c r="E69" s="106">
        <f t="shared" si="14"/>
        <v>10767274.810000001</v>
      </c>
      <c r="F69" s="95">
        <f t="shared" si="1"/>
        <v>81.870430481331397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13147574</v>
      </c>
      <c r="E70" s="106">
        <f t="shared" si="15"/>
        <v>10767274.810000001</v>
      </c>
      <c r="F70" s="95">
        <f t="shared" si="1"/>
        <v>81.89552544066305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13147574</v>
      </c>
      <c r="E72" s="249">
        <v>10767274.810000001</v>
      </c>
      <c r="F72" s="95">
        <f t="shared" si="1"/>
        <v>81.89552544066305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4030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724464</v>
      </c>
      <c r="E78" s="106">
        <f>E79+SUM(E82:E84)-E85+E86</f>
        <v>1070903.81</v>
      </c>
      <c r="F78" s="95">
        <f t="shared" si="1"/>
        <v>147.82015531482585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100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59813</v>
      </c>
      <c r="E84" s="249">
        <v>136823.29999999999</v>
      </c>
      <c r="F84" s="95">
        <f t="shared" si="1"/>
        <v>228.7517763696855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4182</v>
      </c>
      <c r="E85" s="249">
        <v>29865.08</v>
      </c>
      <c r="F85" s="95">
        <f t="shared" si="1"/>
        <v>714.13390722142515</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668833</v>
      </c>
      <c r="E86" s="249">
        <v>963845.59</v>
      </c>
      <c r="F86" s="95">
        <f t="shared" si="1"/>
        <v>144.10855774161863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10836962</v>
      </c>
      <c r="E146" s="106">
        <f t="shared" si="26"/>
        <v>12644680.16</v>
      </c>
      <c r="F146" s="95">
        <f t="shared" si="1"/>
        <v>116.68104179012531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1483084</v>
      </c>
      <c r="E149" s="106">
        <f t="shared" si="27"/>
        <v>1619063.0999999999</v>
      </c>
      <c r="F149" s="95">
        <f t="shared" si="1"/>
        <v>109.16867149804057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350350</v>
      </c>
      <c r="E153" s="249">
        <v>393610.97</v>
      </c>
      <c r="F153" s="95">
        <f t="shared" si="1"/>
        <v>112.3479292136435</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335660</v>
      </c>
      <c r="E155" s="249">
        <v>359336.16</v>
      </c>
      <c r="F155" s="95">
        <f t="shared" si="1"/>
        <v>107.0536137758446</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797074</v>
      </c>
      <c r="E157" s="249">
        <v>866115.97</v>
      </c>
      <c r="F157" s="95">
        <f t="shared" si="1"/>
        <v>108.6619272489129</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138806</v>
      </c>
      <c r="E160" s="249">
        <v>270907.05</v>
      </c>
      <c r="F160" s="95">
        <f t="shared" si="1"/>
        <v>195.16955318934339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9218411</v>
      </c>
      <c r="E161" s="249">
        <v>10789848.01</v>
      </c>
      <c r="F161" s="95">
        <f t="shared" si="1"/>
        <v>117.0467232367921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3339</v>
      </c>
      <c r="E163" s="249">
        <v>35138</v>
      </c>
      <c r="F163" s="95">
        <f t="shared" si="1"/>
        <v>1052.3510032943996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16898</v>
      </c>
      <c r="E164" s="106">
        <f t="shared" si="28"/>
        <v>10960.11</v>
      </c>
      <c r="F164" s="95">
        <f t="shared" si="1"/>
        <v>64.860397680198844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16898</v>
      </c>
      <c r="E166" s="249">
        <v>10960.11</v>
      </c>
      <c r="F166" s="95">
        <f t="shared" si="1"/>
        <v>64.860397680198844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49270710</v>
      </c>
      <c r="E175" s="106">
        <f t="shared" si="30"/>
        <v>46498913.359999999</v>
      </c>
      <c r="F175" s="95">
        <f t="shared" si="1"/>
        <v>94.374352145524185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10509888</v>
      </c>
      <c r="E176" s="106">
        <f t="shared" si="31"/>
        <v>12971083.390000001</v>
      </c>
      <c r="F176" s="95">
        <f t="shared" si="1"/>
        <v>123.41790312132727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10392762</v>
      </c>
      <c r="E177" s="106">
        <f t="shared" si="32"/>
        <v>12740112.92</v>
      </c>
      <c r="F177" s="95">
        <f t="shared" si="1"/>
        <v>122.58640118959714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8523785</v>
      </c>
      <c r="E178" s="249">
        <v>9990077.0600000005</v>
      </c>
      <c r="F178" s="95">
        <f t="shared" si="1"/>
        <v>117.20235857661825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1840820</v>
      </c>
      <c r="E179" s="249">
        <v>2700094.46</v>
      </c>
      <c r="F179" s="95">
        <f t="shared" si="1"/>
        <v>146.67889636140416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10388</v>
      </c>
      <c r="E180" s="106">
        <f t="shared" si="33"/>
        <v>2712.44</v>
      </c>
      <c r="F180" s="95">
        <f t="shared" si="1"/>
        <v>26.111282248748559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10388</v>
      </c>
      <c r="E183" s="249">
        <v>2712.44</v>
      </c>
      <c r="F183" s="95">
        <f t="shared" si="1"/>
        <v>26.111282248748559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17769</v>
      </c>
      <c r="E188" s="249">
        <v>47228.959999999999</v>
      </c>
      <c r="F188" s="95">
        <f t="shared" si="1"/>
        <v>265.7941358545782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117126</v>
      </c>
      <c r="E189" s="249">
        <v>230970.47</v>
      </c>
      <c r="F189" s="95">
        <f t="shared" si="1"/>
        <v>197.1982907296416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38760822</v>
      </c>
      <c r="E237" s="106">
        <f t="shared" si="41"/>
        <v>33527829.969999995</v>
      </c>
      <c r="F237" s="95">
        <f t="shared" si="1"/>
        <v>86.499274886378814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23730195</v>
      </c>
      <c r="E238" s="106">
        <f t="shared" si="42"/>
        <v>21181484.729999997</v>
      </c>
      <c r="F238" s="95">
        <f t="shared" si="1"/>
        <v>89.259632000495557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23730195</v>
      </c>
      <c r="E239" s="106">
        <f t="shared" si="43"/>
        <v>21181484.729999997</v>
      </c>
      <c r="F239" s="95">
        <f t="shared" si="1"/>
        <v>89.259632000495557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20982502</v>
      </c>
      <c r="E240" s="249">
        <v>18338147.469999999</v>
      </c>
      <c r="F240" s="95">
        <f t="shared" si="1"/>
        <v>87.397334550474483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2747693</v>
      </c>
      <c r="E241" s="249">
        <v>2843337.26</v>
      </c>
      <c r="F241" s="95">
        <f t="shared" si="1"/>
        <v>103.48089324389586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4176767</v>
      </c>
      <c r="E245" s="106">
        <f t="shared" si="45"/>
        <v>-309295.02999999997</v>
      </c>
      <c r="F245" s="95">
        <f t="shared" si="1"/>
        <v>-7.4051300922459875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4176767</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2670946</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1505821</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309295.02999999997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283362.49</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25932.54</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10836962</v>
      </c>
      <c r="E255" s="249">
        <v>12644680.16</v>
      </c>
      <c r="F255" s="95">
        <f t="shared" si="1"/>
        <v>116.68104179012531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16898</v>
      </c>
      <c r="E256" s="249">
        <v>10960.11</v>
      </c>
      <c r="F256" s="95">
        <f t="shared" si="1"/>
        <v>64.860397680198844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7364587</v>
      </c>
      <c r="E259" s="106">
        <f t="shared" si="49"/>
        <v>6011530.9500000002</v>
      </c>
      <c r="F259" s="95">
        <f t="shared" si="1"/>
        <v>81.627536615427317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7364587</v>
      </c>
      <c r="E260" s="250">
        <v>6011530.9500000002</v>
      </c>
      <c r="F260" s="99">
        <f t="shared" si="1"/>
        <v>81.627536615427317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528535</v>
      </c>
      <c r="E264" s="249">
        <v>1156773.83</v>
      </c>
      <c r="F264" s="95">
        <f t="shared" si="50"/>
        <v>218.86418685612119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10311766</v>
      </c>
      <c r="E265" s="249">
        <v>11523044.33</v>
      </c>
      <c r="F265" s="95">
        <f t="shared" si="50"/>
        <v>111.74656533129243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16898</v>
      </c>
      <c r="E267" s="249">
        <v>10960.11</v>
      </c>
      <c r="F267" s="95">
        <f t="shared" si="50"/>
        <v>64.860397680198844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663509</v>
      </c>
      <c r="E268" s="249">
        <v>959664.09</v>
      </c>
      <c r="F268" s="95">
        <f t="shared" si="50"/>
        <v>144.63467564117443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1000</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4323</v>
      </c>
      <c r="E271" s="249">
        <v>4181.5</v>
      </c>
      <c r="F271" s="95">
        <f t="shared" si="50"/>
        <v>96.72681008558871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10392762</v>
      </c>
      <c r="E288" s="249">
        <v>12740112.92</v>
      </c>
      <c r="F288" s="95">
        <f t="shared" si="50"/>
        <v>122.58640118959714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117126</v>
      </c>
      <c r="E290" s="249">
        <v>230970.47</v>
      </c>
      <c r="F290" s="95">
        <f t="shared" si="50"/>
        <v>197.1982907296416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16262</v>
      </c>
      <c r="E297" s="249">
        <v>18595.439999999999</v>
      </c>
      <c r="F297" s="95">
        <f t="shared" si="50"/>
        <v>114.34903455909482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1507</v>
      </c>
      <c r="E299" s="249">
        <v>879.45</v>
      </c>
      <c r="F299" s="95">
        <f t="shared" si="50"/>
        <v>58.357664233576642</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27754.07</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0" workbookViewId="0">
      <selection activeCell="E96" sqref="E9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130297001</v>
      </c>
      <c r="E89" s="83">
        <f t="shared" si="17"/>
        <v>139167319.06</v>
      </c>
      <c r="F89" s="65">
        <f t="shared" si="1"/>
        <v>106.8077683998268</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130297001</v>
      </c>
      <c r="E94" s="83">
        <f t="shared" si="19"/>
        <v>139167319.06</v>
      </c>
      <c r="F94" s="65">
        <f t="shared" si="1"/>
        <v>106.8077683998268</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130297001</v>
      </c>
      <c r="E95" s="251">
        <v>139167319.06</v>
      </c>
      <c r="F95" s="65">
        <f t="shared" si="1"/>
        <v>106.8077683998268</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130297001</v>
      </c>
      <c r="E141" s="108">
        <f t="shared" si="28"/>
        <v>139167319.06</v>
      </c>
      <c r="F141" s="84">
        <f t="shared" si="1"/>
        <v>106.8077683998268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0" sqref="D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306245.5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306245.5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306245.5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306245.5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10509887.800000001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140944696.13999999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799672.31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137290645.91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112920227.64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23794294.34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420649.93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10667</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144807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2854377.92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138483500.54999998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764626.92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134978339.93000001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111453935.29000001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22970692.66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428325.42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10667</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114719.56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2740533.7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12971083.390000015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12971083.390000001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204818.2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12535294.720000001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230970.47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37531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Saša Miškulin</cp:lastModifiedBy>
  <cp:lastPrinted>2023-01-31T07:33:47Z</cp:lastPrinted>
  <dcterms:created xsi:type="dcterms:W3CDTF">2022-04-01T05:14:30Z</dcterms:created>
  <dcterms:modified xsi:type="dcterms:W3CDTF">2023-02-06T17:41:07Z</dcterms:modified>
</cp:coreProperties>
</file>